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rocurementServices\PsWebAdmin\WebPrep\~TravelSpreadsheets\2024\"/>
    </mc:Choice>
  </mc:AlternateContent>
  <xr:revisionPtr revIDLastSave="0" documentId="13_ncr:1_{261DC09C-8985-4E5B-8C59-B46B0B27C130}" xr6:coauthVersionLast="47" xr6:coauthVersionMax="47" xr10:uidLastSave="{00000000-0000-0000-0000-000000000000}"/>
  <workbookProtection workbookAlgorithmName="SHA-512" workbookHashValue="arf12fnIGjrM58hNR2vpW2SsN12xXiFEZYOhjgrD1ho/eZm4dQp9pgK+4rsVKrnmjuMixjEq34GEf66X3pLaQw==" workbookSaltValue="AfPyRaoF/Pd1c96u5Di3pg==" workbookSpinCount="100000" lockStructure="1"/>
  <bookViews>
    <workbookView xWindow="130" yWindow="0" windowWidth="19070" windowHeight="10200" tabRatio="631" xr2:uid="{00000000-000D-0000-FFFF-FFFF00000000}"/>
  </bookViews>
  <sheets>
    <sheet name="Main Calculator" sheetId="1" r:id="rId1"/>
    <sheet name="Rate Lookup - Daily" sheetId="6" state="hidden" r:id="rId2"/>
    <sheet name="Rate Lookup - Weekly" sheetId="8" state="hidden" r:id="rId3"/>
    <sheet name="Rate Lookup - Monthly" sheetId="9" state="hidden" r:id="rId4"/>
    <sheet name="Locations" sheetId="7" state="hidden" r:id="rId5"/>
    <sheet name="Time Options" sheetId="10" state="hidden" r:id="rId6"/>
  </sheets>
  <definedNames>
    <definedName name="Counties">Locations!$A$1:$A$61</definedName>
    <definedName name="Lookup">'Rate Lookup - Daily'!$A$1:$F$62</definedName>
    <definedName name="LookupM">'Rate Lookup - Monthly'!$A$1:$F$62</definedName>
    <definedName name="LookupTime">'Time Options'!$A$1:$A$3</definedName>
    <definedName name="LookupW">'Rate Lookup - Weekly'!$A$2:$F$62</definedName>
    <definedName name="_xlnm.Print_Area" localSheetId="0">'Main Calculator'!$B$1:$I$43</definedName>
    <definedName name="Size">'Rate Lookup - Daily'!$B$1:$F$1</definedName>
    <definedName name="SizeM">'Rate Lookup - Monthly'!$B$1:$F$1</definedName>
    <definedName name="SizeW">'Rate Lookup - Weekly'!$B$1:$F$1</definedName>
    <definedName name="Variables">'Main Calculator'!$D$13:$D$16,'Main Calculator'!$D$17:$D$19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0" i="1" l="1"/>
  <c r="G31" i="1" l="1"/>
  <c r="G29" i="1"/>
  <c r="G27" i="1"/>
  <c r="G30" i="1"/>
  <c r="G32" i="1" l="1"/>
  <c r="G28" i="1"/>
  <c r="G36" i="1" s="1"/>
  <c r="G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NYS GOER</author>
    <author>Daniel A. Turcotte</author>
    <author>PSG Forms Administration</author>
    <author>Rose, Sarah (OGS)</author>
  </authors>
  <commentList>
    <comment ref="D14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Click the cell to select your location from a drop down menu.</t>
        </r>
      </text>
    </comment>
    <comment ref="D15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Click the cell to select the size of your rental from a drop down menu.</t>
        </r>
      </text>
    </comment>
    <comment ref="D16" authorId="1" shapeId="0" xr:uid="{00000000-0006-0000-0000-000003000000}">
      <text>
        <r>
          <rPr>
            <b/>
            <sz val="9"/>
            <color indexed="81"/>
            <rFont val="Arial"/>
            <family val="2"/>
          </rPr>
          <t>Click the cell to select the term of rental - Daily, Weekly or Monthly.</t>
        </r>
      </text>
    </comment>
    <comment ref="D19" authorId="2" shapeId="0" xr:uid="{00000000-0006-0000-0000-000004000000}">
      <text>
        <r>
          <rPr>
            <b/>
            <sz val="9"/>
            <color indexed="81"/>
            <rFont val="Arial"/>
            <family val="2"/>
          </rPr>
          <t>$$ Price/Gallon - Change Amount Based on Area Traveled.</t>
        </r>
      </text>
    </comment>
    <comment ref="D21" authorId="3" shapeId="0" xr:uid="{6637EA2C-4718-481D-BABA-D14DB494B6F7}">
      <text>
        <r>
          <rPr>
            <b/>
            <sz val="9"/>
            <color indexed="81"/>
            <rFont val="Tahoma"/>
            <charset val="1"/>
          </rPr>
          <t>Mileage Reimbursement Rate:
On or After 1/1/2024 use: $0.67</t>
        </r>
      </text>
    </comment>
  </commentList>
</comments>
</file>

<file path=xl/sharedStrings.xml><?xml version="1.0" encoding="utf-8"?>
<sst xmlns="http://schemas.openxmlformats.org/spreadsheetml/2006/main" count="74" uniqueCount="49">
  <si>
    <t>Total Miles to be Traveled</t>
  </si>
  <si>
    <t>Cost of Gasoline per Gallon</t>
  </si>
  <si>
    <t>Mileage Reimbursement Rate</t>
  </si>
  <si>
    <t>Rental Car Cost</t>
  </si>
  <si>
    <t>Rental Car Gas Mileage (MPG)</t>
  </si>
  <si>
    <t>Input Variables</t>
  </si>
  <si>
    <t># of Miles to Rental Agency (roundtrip)</t>
  </si>
  <si>
    <t>Size of Vehicle</t>
  </si>
  <si>
    <t>Compact</t>
  </si>
  <si>
    <t>Standard</t>
  </si>
  <si>
    <t>Full</t>
  </si>
  <si>
    <t>Daily, Weekly or Monthly rental</t>
  </si>
  <si>
    <t>Daily</t>
  </si>
  <si>
    <t>Weekly</t>
  </si>
  <si>
    <t>Monthly</t>
  </si>
  <si>
    <t>Total Days, Weeks or Months in Rental</t>
  </si>
  <si>
    <t>SUV</t>
  </si>
  <si>
    <t>Minivan</t>
  </si>
  <si>
    <t>Car Rental Price</t>
  </si>
  <si>
    <t>Link to Enterprise online renting for government employees</t>
  </si>
  <si>
    <t>All Other Locations</t>
  </si>
  <si>
    <t>Locations</t>
  </si>
  <si>
    <t>Location where the rental was made</t>
  </si>
  <si>
    <t>Own Car Cost</t>
  </si>
  <si>
    <t>to equal the cost of a rental:</t>
  </si>
  <si>
    <t>Departure:</t>
  </si>
  <si>
    <t>Return Trip:</t>
  </si>
  <si>
    <t>Personal Car at Rental Rate Calculator</t>
  </si>
  <si>
    <t>Lowest cost highlighted in yellow.</t>
  </si>
  <si>
    <t>Complete the fields in brackets and copy this into the Comments/Justification of the travel voucher:</t>
  </si>
  <si>
    <t>Rental</t>
  </si>
  <si>
    <t>Refueling</t>
  </si>
  <si>
    <t>Mileage to rental agency</t>
  </si>
  <si>
    <t>Calculated Results</t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</si>
  <si>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  When it is cheaper to rent a car but you would prefer to use your own vehicle, you must adjust the mileage claimed on your expense report to be equivalent to the cost of a rental.  This form will use the variables you enter to calculate how many miles you must claim (roundtrip) to equal the cost of a rental vehicle.</t>
    </r>
  </si>
  <si>
    <t># Miles to Claim on Expense Report</t>
  </si>
  <si>
    <t xml:space="preserve">Enterprise/National </t>
  </si>
  <si>
    <t>Personal Car Use Travel Voucher Justification</t>
  </si>
  <si>
    <r>
      <t>I chose to use my personal vehicle for convenience. The actual length of the trip was &lt;</t>
    </r>
    <r>
      <rPr>
        <b/>
        <sz val="10"/>
        <rFont val="Arial"/>
        <family val="2"/>
      </rPr>
      <t>insert miles</t>
    </r>
    <r>
      <rPr>
        <sz val="10"/>
        <rFont val="Arial"/>
        <family val="2"/>
      </rPr>
      <t>&gt; miles:</t>
    </r>
  </si>
  <si>
    <r>
      <t>Despite a rental being the lowest cost option from my trip on &lt;</t>
    </r>
    <r>
      <rPr>
        <b/>
        <sz val="10"/>
        <rFont val="Arial"/>
        <family val="2"/>
      </rPr>
      <t>insert date</t>
    </r>
    <r>
      <rPr>
        <sz val="10"/>
        <rFont val="Arial"/>
        <family val="2"/>
      </rPr>
      <t xml:space="preserve">&gt;: </t>
    </r>
  </si>
  <si>
    <t>Link To AAA Daily Fuel Gauge Report - Areas Fuel Prices</t>
  </si>
  <si>
    <t>Westchester, Long Island (Suffolk, Nassau), Albany Airport (ALB), Islip Airport (ISP), Stewart Airport (SWF) Westchester Airport (HPN)</t>
  </si>
  <si>
    <t>NYC Burroughs (Bronx, Brooklyn, Manhattan, Queens and Staten Island) LaGuardia Airport (LGA), Kennedy Airport (JFK)  </t>
  </si>
  <si>
    <t>I have adjusted the mileage on the voucher to give a reimbursement equivalent to the cost of renting a car per the OER calculator.</t>
  </si>
  <si>
    <t>After 1/1/24</t>
  </si>
  <si>
    <t>Prior to 1/1/24</t>
  </si>
  <si>
    <t>* Mileage reimbursement rate effective 01/01/2024.</t>
  </si>
  <si>
    <t>00/00/2024</t>
  </si>
  <si>
    <r>
      <t>Rates</t>
    </r>
    <r>
      <rPr>
        <b/>
        <vertAlign val="superscript"/>
        <sz val="16"/>
        <rFont val="Arial"/>
        <family val="2"/>
      </rPr>
      <t>*</t>
    </r>
    <r>
      <rPr>
        <b/>
        <sz val="16"/>
        <rFont val="Arial"/>
        <family val="2"/>
      </rPr>
      <t xml:space="preserve"> as of:    09-15-2024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</si>
</sst>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FF"/>
      <name val="Arial"/>
      <family val="2"/>
    </font>
    <font>
      <b/>
      <sz val="10"/>
      <color rgb="FFFF33CC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1"/>
      <color rgb="FF273A6B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color indexed="81"/>
      <name val="Arial"/>
      <family val="2"/>
    </font>
    <font>
      <b/>
      <i/>
      <sz val="9"/>
      <name val="Arial"/>
      <family val="2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Border="1" applyAlignment="1"/>
    <xf numFmtId="2" fontId="0" fillId="0" borderId="0" xfId="0" applyNumberFormat="1" applyBorder="1" applyAlignment="1">
      <alignment horizontal="right"/>
    </xf>
    <xf numFmtId="0" fontId="0" fillId="0" borderId="0" xfId="0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/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165" fontId="4" fillId="0" borderId="8" xfId="0" applyNumberFormat="1" applyFont="1" applyFill="1" applyBorder="1"/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0" fillId="0" borderId="0" xfId="0" applyFont="1"/>
    <xf numFmtId="165" fontId="2" fillId="2" borderId="4" xfId="0" applyNumberFormat="1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2" fontId="9" fillId="0" borderId="0" xfId="0" applyNumberFormat="1" applyFont="1" applyBorder="1" applyAlignment="1">
      <alignment horizontal="right"/>
    </xf>
    <xf numFmtId="165" fontId="0" fillId="0" borderId="0" xfId="0" applyNumberFormat="1"/>
    <xf numFmtId="2" fontId="2" fillId="0" borderId="1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10" xfId="0" applyBorder="1"/>
    <xf numFmtId="2" fontId="8" fillId="0" borderId="11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7" fillId="0" borderId="12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2" fontId="9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2" fontId="9" fillId="0" borderId="1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165" fontId="12" fillId="0" borderId="8" xfId="0" applyNumberFormat="1" applyFont="1" applyFill="1" applyBorder="1"/>
    <xf numFmtId="2" fontId="8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0" fillId="0" borderId="1" xfId="0" applyFill="1" applyBorder="1" applyAlignment="1"/>
    <xf numFmtId="2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4" fontId="2" fillId="2" borderId="7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4" fillId="0" borderId="8" xfId="0" applyNumberFormat="1" applyFont="1" applyFill="1" applyBorder="1"/>
    <xf numFmtId="4" fontId="7" fillId="0" borderId="1" xfId="0" applyNumberFormat="1" applyFont="1" applyBorder="1" applyAlignment="1">
      <alignment horizontal="right"/>
    </xf>
    <xf numFmtId="4" fontId="12" fillId="0" borderId="8" xfId="0" applyNumberFormat="1" applyFont="1" applyFill="1" applyBorder="1"/>
    <xf numFmtId="4" fontId="0" fillId="0" borderId="0" xfId="0" applyNumberFormat="1"/>
    <xf numFmtId="4" fontId="0" fillId="0" borderId="9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0" fontId="0" fillId="0" borderId="0" xfId="0"/>
    <xf numFmtId="0" fontId="0" fillId="3" borderId="0" xfId="0" applyFill="1"/>
    <xf numFmtId="0" fontId="1" fillId="3" borderId="0" xfId="0" applyFont="1" applyFill="1"/>
    <xf numFmtId="0" fontId="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right"/>
      <protection locked="0"/>
    </xf>
    <xf numFmtId="38" fontId="2" fillId="3" borderId="0" xfId="2" applyNumberFormat="1" applyFont="1" applyFill="1" applyBorder="1" applyAlignment="1" applyProtection="1">
      <alignment horizontal="center"/>
      <protection locked="0"/>
    </xf>
    <xf numFmtId="165" fontId="2" fillId="3" borderId="0" xfId="2" applyNumberFormat="1" applyFont="1" applyFill="1" applyBorder="1" applyAlignment="1" applyProtection="1">
      <alignment horizontal="center"/>
      <protection locked="0"/>
    </xf>
    <xf numFmtId="166" fontId="2" fillId="3" borderId="0" xfId="2" applyNumberFormat="1" applyFont="1" applyFill="1" applyBorder="1" applyAlignment="1">
      <alignment horizontal="center"/>
    </xf>
    <xf numFmtId="1" fontId="2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4" fillId="3" borderId="25" xfId="0" applyFont="1" applyFill="1" applyBorder="1" applyAlignment="1">
      <alignment horizontal="left"/>
    </xf>
    <xf numFmtId="44" fontId="4" fillId="3" borderId="26" xfId="0" applyNumberFormat="1" applyFont="1" applyFill="1" applyBorder="1" applyAlignment="1"/>
    <xf numFmtId="0" fontId="0" fillId="3" borderId="2" xfId="0" applyFill="1" applyBorder="1" applyAlignment="1">
      <alignment horizontal="right"/>
    </xf>
    <xf numFmtId="0" fontId="0" fillId="3" borderId="33" xfId="0" applyFill="1" applyBorder="1"/>
    <xf numFmtId="0" fontId="2" fillId="3" borderId="22" xfId="0" applyFont="1" applyFill="1" applyBorder="1" applyAlignment="1">
      <alignment horizontal="right"/>
    </xf>
    <xf numFmtId="1" fontId="2" fillId="3" borderId="22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/>
    </xf>
    <xf numFmtId="44" fontId="0" fillId="3" borderId="0" xfId="0" applyNumberFormat="1" applyFill="1" applyBorder="1"/>
    <xf numFmtId="0" fontId="0" fillId="3" borderId="2" xfId="0" applyFill="1" applyBorder="1"/>
    <xf numFmtId="0" fontId="0" fillId="3" borderId="27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35" xfId="0" applyFill="1" applyBorder="1"/>
    <xf numFmtId="0" fontId="0" fillId="3" borderId="31" xfId="0" applyFill="1" applyBorder="1"/>
    <xf numFmtId="0" fontId="0" fillId="3" borderId="32" xfId="0" applyFill="1" applyBorder="1"/>
    <xf numFmtId="0" fontId="1" fillId="3" borderId="0" xfId="0" applyFont="1" applyFill="1" applyBorder="1"/>
    <xf numFmtId="0" fontId="0" fillId="3" borderId="0" xfId="0" applyFill="1" applyBorder="1" applyAlignment="1"/>
    <xf numFmtId="0" fontId="0" fillId="3" borderId="0" xfId="0" applyFill="1" applyBorder="1" applyAlignment="1">
      <alignment horizontal="left" indent="2"/>
    </xf>
    <xf numFmtId="0" fontId="3" fillId="3" borderId="0" xfId="0" applyFont="1" applyFill="1" applyBorder="1" applyAlignment="1">
      <alignment horizontal="center"/>
    </xf>
    <xf numFmtId="164" fontId="0" fillId="3" borderId="0" xfId="1" applyNumberFormat="1" applyFont="1" applyFill="1" applyBorder="1"/>
    <xf numFmtId="0" fontId="6" fillId="3" borderId="0" xfId="3" applyFill="1" applyBorder="1" applyAlignment="1" applyProtection="1"/>
    <xf numFmtId="0" fontId="0" fillId="3" borderId="36" xfId="0" applyFill="1" applyBorder="1"/>
    <xf numFmtId="0" fontId="0" fillId="3" borderId="34" xfId="0" applyFill="1" applyBorder="1"/>
    <xf numFmtId="43" fontId="1" fillId="3" borderId="37" xfId="0" applyNumberFormat="1" applyFont="1" applyFill="1" applyBorder="1"/>
    <xf numFmtId="43" fontId="16" fillId="3" borderId="37" xfId="0" applyNumberFormat="1" applyFont="1" applyFill="1" applyBorder="1"/>
    <xf numFmtId="44" fontId="0" fillId="3" borderId="38" xfId="0" applyNumberFormat="1" applyFill="1" applyBorder="1"/>
    <xf numFmtId="0" fontId="0" fillId="3" borderId="35" xfId="0" applyFill="1" applyBorder="1" applyAlignment="1"/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/>
    </xf>
    <xf numFmtId="44" fontId="14" fillId="3" borderId="39" xfId="0" applyNumberFormat="1" applyFont="1" applyFill="1" applyBorder="1" applyAlignment="1"/>
    <xf numFmtId="44" fontId="1" fillId="3" borderId="37" xfId="0" applyNumberFormat="1" applyFont="1" applyFill="1" applyBorder="1"/>
    <xf numFmtId="166" fontId="0" fillId="3" borderId="0" xfId="0" applyNumberFormat="1" applyFill="1"/>
    <xf numFmtId="0" fontId="0" fillId="0" borderId="2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3" borderId="0" xfId="3" applyFill="1" applyBorder="1" applyAlignment="1" applyProtection="1">
      <protection locked="0"/>
    </xf>
    <xf numFmtId="0" fontId="1" fillId="3" borderId="1" xfId="0" applyFont="1" applyFill="1" applyBorder="1" applyAlignment="1">
      <alignment horizontal="right" wrapText="1"/>
    </xf>
    <xf numFmtId="0" fontId="21" fillId="3" borderId="0" xfId="0" applyFont="1" applyFill="1" applyBorder="1" applyAlignment="1">
      <alignment vertical="center"/>
    </xf>
    <xf numFmtId="1" fontId="2" fillId="0" borderId="29" xfId="1" applyNumberFormat="1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center"/>
      <protection locked="0"/>
    </xf>
    <xf numFmtId="38" fontId="2" fillId="6" borderId="28" xfId="2" applyNumberFormat="1" applyFont="1" applyFill="1" applyBorder="1" applyAlignment="1" applyProtection="1">
      <alignment horizontal="center"/>
      <protection locked="0"/>
    </xf>
    <xf numFmtId="165" fontId="2" fillId="6" borderId="28" xfId="2" applyNumberFormat="1" applyFont="1" applyFill="1" applyBorder="1" applyAlignment="1" applyProtection="1">
      <alignment horizontal="center"/>
      <protection locked="0"/>
    </xf>
    <xf numFmtId="166" fontId="2" fillId="6" borderId="28" xfId="2" applyNumberFormat="1" applyFont="1" applyFill="1" applyBorder="1" applyAlignment="1" applyProtection="1">
      <alignment horizontal="center"/>
      <protection locked="0"/>
    </xf>
    <xf numFmtId="14" fontId="2" fillId="6" borderId="1" xfId="0" applyNumberFormat="1" applyFont="1" applyFill="1" applyBorder="1" applyAlignment="1" applyProtection="1">
      <alignment horizontal="left" wrapText="1" indent="3"/>
      <protection locked="0"/>
    </xf>
    <xf numFmtId="0" fontId="2" fillId="6" borderId="1" xfId="0" applyNumberFormat="1" applyFont="1" applyFill="1" applyBorder="1" applyAlignment="1" applyProtection="1">
      <alignment horizontal="left" wrapText="1" indent="3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18" fillId="4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vertical="center"/>
    </xf>
    <xf numFmtId="0" fontId="9" fillId="0" borderId="0" xfId="0" applyFont="1"/>
    <xf numFmtId="0" fontId="7" fillId="0" borderId="0" xfId="0" applyFont="1"/>
    <xf numFmtId="3" fontId="2" fillId="6" borderId="38" xfId="0" applyNumberFormat="1" applyFont="1" applyFill="1" applyBorder="1" applyAlignment="1" applyProtection="1">
      <alignment horizontal="center"/>
      <protection locked="0"/>
    </xf>
    <xf numFmtId="1" fontId="2" fillId="0" borderId="0" xfId="1" applyNumberFormat="1" applyFont="1" applyFill="1" applyBorder="1" applyAlignment="1" applyProtection="1">
      <alignment horizontal="center"/>
    </xf>
    <xf numFmtId="8" fontId="2" fillId="0" borderId="28" xfId="2" applyNumberFormat="1" applyFont="1" applyFill="1" applyBorder="1" applyAlignment="1" applyProtection="1">
      <alignment horizontal="center"/>
      <protection hidden="1"/>
    </xf>
    <xf numFmtId="0" fontId="1" fillId="3" borderId="42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4" borderId="2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7" fillId="3" borderId="0" xfId="0" applyFont="1" applyFill="1" applyBorder="1"/>
    <xf numFmtId="0" fontId="2" fillId="3" borderId="20" xfId="0" applyFont="1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2" fillId="3" borderId="25" xfId="0" applyFont="1" applyFill="1" applyBorder="1" applyAlignment="1">
      <alignment horizontal="left"/>
    </xf>
    <xf numFmtId="0" fontId="22" fillId="3" borderId="4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</cellXfs>
  <cellStyles count="9">
    <cellStyle name="Comma" xfId="1" builtinId="3"/>
    <cellStyle name="Comma 2" xfId="7" xr:uid="{00000000-0005-0000-0000-000001000000}"/>
    <cellStyle name="Comma 3" xfId="4" xr:uid="{00000000-0005-0000-0000-000002000000}"/>
    <cellStyle name="Currency" xfId="2" builtinId="4"/>
    <cellStyle name="Currency 2" xfId="8" xr:uid="{00000000-0005-0000-0000-000004000000}"/>
    <cellStyle name="Currency 3" xfId="5" xr:uid="{00000000-0005-0000-0000-000005000000}"/>
    <cellStyle name="Hyperlink" xfId="3" builtinId="8"/>
    <cellStyle name="Normal" xfId="0" builtinId="0"/>
    <cellStyle name="Normal 2" xfId="6" xr:uid="{00000000-0005-0000-0000-000008000000}"/>
  </cellStyles>
  <dxfs count="2"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CCFF99"/>
      <color rgb="FFADF36D"/>
      <color rgb="FFFFFFCC"/>
      <color rgb="FFFFFF99"/>
      <color rgb="FF8CEE32"/>
      <color rgb="FF92D050"/>
      <color rgb="FF28522F"/>
      <color rgb="FF1A70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</xdr:row>
      <xdr:rowOff>152400</xdr:rowOff>
    </xdr:from>
    <xdr:to>
      <xdr:col>6</xdr:col>
      <xdr:colOff>619125</xdr:colOff>
      <xdr:row>9</xdr:row>
      <xdr:rowOff>112985</xdr:rowOff>
    </xdr:to>
    <xdr:pic>
      <xdr:nvPicPr>
        <xdr:cNvPr id="7" name="yui_3_5_1_5_1377807279083_633" descr="http://images.citysearch.net/assets/imgdb/merchant/2013/2/28/0/flGFsYAi399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476250"/>
          <a:ext cx="2781300" cy="1684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3</xdr:row>
      <xdr:rowOff>344686</xdr:rowOff>
    </xdr:from>
    <xdr:to>
      <xdr:col>2</xdr:col>
      <xdr:colOff>1800225</xdr:colOff>
      <xdr:row>7</xdr:row>
      <xdr:rowOff>209550</xdr:rowOff>
    </xdr:to>
    <xdr:pic>
      <xdr:nvPicPr>
        <xdr:cNvPr id="8" name="yui_3_5_1_5_1377807392490_515" descr="http://alumni.umassd.edu/s/1355/images/gid2/editor/benefits/nationalcarrental_640x360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30461"/>
          <a:ext cx="1724025" cy="969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137583</xdr:colOff>
      <xdr:row>9</xdr:row>
      <xdr:rowOff>349250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41A218-2268-4FD4-A53D-D83ADD4DC77A}"/>
            </a:ext>
          </a:extLst>
        </xdr:cNvPr>
        <xdr:cNvSpPr txBox="1"/>
      </xdr:nvSpPr>
      <xdr:spPr>
        <a:xfrm>
          <a:off x="11334750" y="23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3</xdr:col>
      <xdr:colOff>705563</xdr:colOff>
      <xdr:row>0</xdr:row>
      <xdr:rowOff>14107</xdr:rowOff>
    </xdr:from>
    <xdr:to>
      <xdr:col>3</xdr:col>
      <xdr:colOff>5243908</xdr:colOff>
      <xdr:row>3</xdr:row>
      <xdr:rowOff>336899</xdr:rowOff>
    </xdr:to>
    <xdr:pic>
      <xdr:nvPicPr>
        <xdr:cNvPr id="5" name="Picture 4" descr="Text&#10;&#10;Description automatically generated with medium confidence">
          <a:extLst>
            <a:ext uri="{FF2B5EF4-FFF2-40B4-BE49-F238E27FC236}">
              <a16:creationId xmlns:a16="http://schemas.microsoft.com/office/drawing/2014/main" id="{C2CCB2CE-EF55-A5F3-7CE1-BFA8D082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3119" y="14107"/>
          <a:ext cx="453834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asprices.aaa.com/?state=NY" TargetMode="External"/><Relationship Id="rId1" Type="http://schemas.openxmlformats.org/officeDocument/2006/relationships/hyperlink" Target="http://www.enterprise.com/car_rental/deeplinkmap.do?bid=028&amp;refId=STNYRK1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57"/>
  <sheetViews>
    <sheetView tabSelected="1" topLeftCell="B1" zoomScale="90" zoomScaleNormal="90" workbookViewId="0">
      <selection activeCell="B1" sqref="B1"/>
    </sheetView>
  </sheetViews>
  <sheetFormatPr defaultRowHeight="12.5" x14ac:dyDescent="0.25"/>
  <cols>
    <col min="1" max="1" width="6" style="73" hidden="1" customWidth="1"/>
    <col min="2" max="2" width="4.453125" style="74" customWidth="1"/>
    <col min="3" max="3" width="34.7265625" customWidth="1"/>
    <col min="4" max="4" width="86.453125" customWidth="1"/>
    <col min="5" max="5" width="6.1796875" style="73" customWidth="1"/>
    <col min="6" max="6" width="30" customWidth="1"/>
    <col min="7" max="7" width="12.7265625" customWidth="1"/>
    <col min="8" max="8" width="4.453125" customWidth="1"/>
    <col min="10" max="10" width="8.1796875" customWidth="1"/>
    <col min="11" max="11" width="8.7265625" hidden="1" customWidth="1"/>
    <col min="12" max="12" width="9.1796875" hidden="1" customWidth="1"/>
    <col min="13" max="13" width="8.81640625" style="73" hidden="1" customWidth="1"/>
    <col min="14" max="14" width="8.81640625" hidden="1" customWidth="1"/>
    <col min="15" max="15" width="19.54296875" hidden="1" customWidth="1"/>
    <col min="16" max="16" width="11.1796875" hidden="1" customWidth="1"/>
    <col min="17" max="17" width="8.81640625" hidden="1" customWidth="1"/>
    <col min="18" max="18" width="9.1796875" customWidth="1"/>
  </cols>
  <sheetData>
    <row r="1" spans="2:32" s="74" customFormat="1" x14ac:dyDescent="0.25">
      <c r="B1" s="96"/>
      <c r="C1" s="111"/>
      <c r="D1" s="97"/>
      <c r="E1" s="97"/>
      <c r="F1" s="97"/>
      <c r="G1" s="97"/>
      <c r="H1" s="97"/>
      <c r="I1" s="98"/>
    </row>
    <row r="2" spans="2:32" s="74" customFormat="1" x14ac:dyDescent="0.25">
      <c r="B2" s="93"/>
      <c r="C2" s="101"/>
      <c r="D2" s="95"/>
      <c r="E2" s="95"/>
      <c r="F2" s="95"/>
      <c r="G2" s="95"/>
      <c r="H2" s="95"/>
      <c r="I2" s="99"/>
    </row>
    <row r="3" spans="2:32" s="74" customFormat="1" x14ac:dyDescent="0.25">
      <c r="B3" s="93"/>
      <c r="C3" s="101"/>
      <c r="D3" s="95"/>
      <c r="E3" s="95"/>
      <c r="F3" s="100"/>
      <c r="G3" s="95"/>
      <c r="H3" s="95"/>
      <c r="I3" s="99"/>
    </row>
    <row r="4" spans="2:32" s="73" customFormat="1" ht="27.75" customHeight="1" x14ac:dyDescent="0.4">
      <c r="B4" s="93"/>
      <c r="C4" s="101"/>
      <c r="D4" s="102"/>
      <c r="E4" s="103"/>
      <c r="F4" s="95"/>
      <c r="G4" s="100"/>
      <c r="H4" s="95"/>
      <c r="I4" s="99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2:32" s="73" customFormat="1" ht="20" x14ac:dyDescent="0.25">
      <c r="B5" s="93"/>
      <c r="C5" s="101"/>
      <c r="D5" s="113" t="s">
        <v>27</v>
      </c>
      <c r="E5" s="95"/>
      <c r="F5" s="95"/>
      <c r="G5" s="95"/>
      <c r="H5" s="149"/>
      <c r="I5" s="99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2:32" s="73" customFormat="1" ht="26.25" customHeight="1" x14ac:dyDescent="0.4">
      <c r="B6" s="93"/>
      <c r="C6" s="101"/>
      <c r="D6" s="112" t="s">
        <v>36</v>
      </c>
      <c r="E6" s="95"/>
      <c r="F6" s="95"/>
      <c r="G6" s="95"/>
      <c r="H6" s="149"/>
      <c r="I6" s="99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2:32" s="73" customFormat="1" x14ac:dyDescent="0.25">
      <c r="B7" s="93"/>
      <c r="C7" s="101"/>
      <c r="D7" s="95"/>
      <c r="E7" s="95"/>
      <c r="F7" s="95"/>
      <c r="G7" s="95"/>
      <c r="H7" s="149"/>
      <c r="I7" s="99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2:32" s="73" customFormat="1" ht="22.5" x14ac:dyDescent="0.4">
      <c r="B8" s="93"/>
      <c r="C8" s="101"/>
      <c r="D8" s="133" t="s">
        <v>48</v>
      </c>
      <c r="E8" s="95"/>
      <c r="F8" s="95"/>
      <c r="G8" s="95"/>
      <c r="H8" s="149"/>
      <c r="I8" s="99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2:32" s="120" customFormat="1" ht="13" x14ac:dyDescent="0.3">
      <c r="B9" s="118"/>
      <c r="C9" s="119"/>
      <c r="D9" s="134" t="s">
        <v>46</v>
      </c>
      <c r="E9" s="6"/>
      <c r="F9" s="6"/>
      <c r="G9" s="6"/>
      <c r="H9" s="149"/>
      <c r="I9" s="99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</row>
    <row r="10" spans="2:32" ht="31.5" customHeight="1" x14ac:dyDescent="0.25">
      <c r="B10" s="93"/>
      <c r="C10" s="95"/>
      <c r="D10" s="102"/>
      <c r="E10" s="95"/>
      <c r="F10" s="95"/>
      <c r="G10" s="95"/>
      <c r="H10" s="149"/>
      <c r="I10" s="99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2:32" ht="13.5" thickBot="1" x14ac:dyDescent="0.35">
      <c r="B11" s="93"/>
      <c r="C11" s="3"/>
      <c r="D11" s="3"/>
      <c r="E11" s="76"/>
      <c r="F11" s="95"/>
      <c r="G11" s="95"/>
      <c r="H11" s="149"/>
      <c r="I11" s="99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2:32" ht="16" thickBot="1" x14ac:dyDescent="0.4">
      <c r="B12" s="93"/>
      <c r="C12" s="156" t="s">
        <v>5</v>
      </c>
      <c r="D12" s="157"/>
      <c r="E12" s="77"/>
      <c r="F12" s="95"/>
      <c r="G12" s="95"/>
      <c r="H12" s="149"/>
      <c r="I12" s="99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2:32" ht="13" x14ac:dyDescent="0.3">
      <c r="B13" s="93"/>
      <c r="C13" s="93" t="s">
        <v>0</v>
      </c>
      <c r="D13" s="138"/>
      <c r="E13" s="78"/>
      <c r="F13" s="95"/>
      <c r="G13" s="95"/>
      <c r="H13" s="149"/>
      <c r="I13" s="99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2:32" ht="13" x14ac:dyDescent="0.3">
      <c r="B14" s="93"/>
      <c r="C14" s="93" t="s">
        <v>22</v>
      </c>
      <c r="D14" s="125" t="s">
        <v>20</v>
      </c>
      <c r="E14" s="131"/>
      <c r="F14" s="95"/>
      <c r="G14" s="95"/>
      <c r="H14" s="149"/>
      <c r="I14" s="99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2:32" ht="13" x14ac:dyDescent="0.3">
      <c r="B15" s="93"/>
      <c r="C15" s="93" t="s">
        <v>7</v>
      </c>
      <c r="D15" s="125" t="s">
        <v>8</v>
      </c>
      <c r="E15" s="79"/>
      <c r="F15" s="95"/>
      <c r="G15" s="95"/>
      <c r="H15" s="149"/>
      <c r="I15" s="99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2:32" ht="13" x14ac:dyDescent="0.3">
      <c r="B16" s="93"/>
      <c r="C16" s="93" t="s">
        <v>11</v>
      </c>
      <c r="D16" s="125" t="s">
        <v>12</v>
      </c>
      <c r="E16" s="79"/>
      <c r="F16" s="95"/>
      <c r="G16" s="95"/>
      <c r="H16" s="149"/>
      <c r="I16" s="99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2:33" ht="13" x14ac:dyDescent="0.3">
      <c r="B17" s="93"/>
      <c r="C17" s="93" t="s">
        <v>15</v>
      </c>
      <c r="D17" s="125">
        <v>1</v>
      </c>
      <c r="E17" s="78"/>
      <c r="F17" s="95"/>
      <c r="G17" s="95"/>
      <c r="H17" s="149"/>
      <c r="I17" s="99"/>
      <c r="J17" s="74"/>
      <c r="K17" s="74"/>
      <c r="L17" s="74"/>
      <c r="M17" s="74"/>
      <c r="N17" s="74"/>
      <c r="O17" s="75" t="s">
        <v>44</v>
      </c>
      <c r="P17" s="74">
        <v>0.67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</row>
    <row r="18" spans="2:33" ht="13" x14ac:dyDescent="0.3">
      <c r="B18" s="93"/>
      <c r="C18" s="93" t="s">
        <v>6</v>
      </c>
      <c r="D18" s="126">
        <v>10</v>
      </c>
      <c r="E18" s="80"/>
      <c r="F18" s="95"/>
      <c r="G18" s="95"/>
      <c r="H18" s="149"/>
      <c r="I18" s="99"/>
      <c r="J18" s="74"/>
      <c r="K18" s="74"/>
      <c r="L18" s="74"/>
      <c r="M18" s="74"/>
      <c r="N18" s="74"/>
      <c r="O18" s="75" t="s">
        <v>45</v>
      </c>
      <c r="P18">
        <v>0.65500000000000003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</row>
    <row r="19" spans="2:33" ht="13" x14ac:dyDescent="0.3">
      <c r="B19" s="93"/>
      <c r="C19" s="132" t="s">
        <v>1</v>
      </c>
      <c r="D19" s="127">
        <v>0</v>
      </c>
      <c r="E19" s="81"/>
      <c r="F19" s="95"/>
      <c r="G19" s="95"/>
      <c r="H19" s="149"/>
      <c r="I19" s="99"/>
      <c r="J19" s="74"/>
      <c r="K19" s="74"/>
      <c r="L19" s="74"/>
      <c r="M19" s="74"/>
      <c r="N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2:33" s="73" customFormat="1" ht="13" x14ac:dyDescent="0.3">
      <c r="B20" s="93"/>
      <c r="C20" s="93" t="s">
        <v>18</v>
      </c>
      <c r="D20" s="140">
        <f>IF($D$16="Daily",VLOOKUP($D$14,Lookup,MATCH($D$15,Size,FALSE)+1,FALSE),IF($D$16="Weekly",VLOOKUP($D$14,LookupW,MATCH($D$15,SizeW,FALSE)+1,FALSE),IF($D$16="Monthly",VLOOKUP($D$14,LookupM,MATCH($D$15,SizeM,FALSE)+1,FALSE))))</f>
        <v>36.380000000000003</v>
      </c>
      <c r="E20" s="81"/>
      <c r="F20" s="95"/>
      <c r="G20" s="95"/>
      <c r="H20" s="95"/>
      <c r="I20" s="99"/>
      <c r="J20" s="74"/>
      <c r="K20" s="74"/>
      <c r="L20" s="74"/>
      <c r="M20" s="74"/>
      <c r="N20" s="74"/>
      <c r="O20" s="74"/>
      <c r="P20" s="117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2:33" ht="13" x14ac:dyDescent="0.3">
      <c r="B21" s="93"/>
      <c r="C21" s="93" t="s">
        <v>2</v>
      </c>
      <c r="D21" s="128">
        <v>0.67</v>
      </c>
      <c r="E21" s="82"/>
      <c r="F21" s="95"/>
      <c r="G21" s="95"/>
      <c r="H21" s="92"/>
      <c r="I21" s="99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2:33" ht="13.5" thickBot="1" x14ac:dyDescent="0.35">
      <c r="B22" s="93"/>
      <c r="C22" s="94" t="s">
        <v>4</v>
      </c>
      <c r="D22" s="124">
        <f>IF(D15="Compact", 30, IF(D15="Standard", 25, IF(D15="SUV", 16, 20)))</f>
        <v>30</v>
      </c>
      <c r="E22" s="83"/>
      <c r="F22" s="95"/>
      <c r="G22" s="95"/>
      <c r="H22" s="95"/>
      <c r="I22" s="99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</row>
    <row r="23" spans="2:33" s="73" customFormat="1" ht="13" x14ac:dyDescent="0.3">
      <c r="B23" s="93"/>
      <c r="C23" s="95"/>
      <c r="D23" s="139"/>
      <c r="E23" s="83"/>
      <c r="F23" s="95"/>
      <c r="G23" s="95"/>
      <c r="H23" s="95"/>
      <c r="I23" s="99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</row>
    <row r="24" spans="2:33" ht="15.75" customHeight="1" thickBot="1" x14ac:dyDescent="0.3">
      <c r="B24" s="93"/>
      <c r="C24" s="95"/>
      <c r="D24" s="104"/>
      <c r="E24" s="104"/>
      <c r="F24" s="95"/>
      <c r="G24" s="95"/>
      <c r="H24" s="95"/>
      <c r="I24" s="99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</row>
    <row r="25" spans="2:33" ht="21.75" customHeight="1" thickBot="1" x14ac:dyDescent="0.3">
      <c r="B25" s="93"/>
      <c r="C25" s="95"/>
      <c r="D25" s="95"/>
      <c r="E25" s="95"/>
      <c r="F25" s="143" t="s">
        <v>33</v>
      </c>
      <c r="G25" s="144"/>
      <c r="H25" s="95"/>
      <c r="I25" s="99"/>
      <c r="J25" s="74"/>
      <c r="K25" s="74"/>
      <c r="L25" s="74"/>
      <c r="M25" s="74"/>
      <c r="N25" s="74"/>
      <c r="O25" s="75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</row>
    <row r="26" spans="2:33" ht="12.75" customHeight="1" x14ac:dyDescent="0.25">
      <c r="B26" s="93"/>
      <c r="C26" s="150" t="s">
        <v>34</v>
      </c>
      <c r="D26" s="151"/>
      <c r="E26" s="95"/>
      <c r="F26" s="160" t="s">
        <v>28</v>
      </c>
      <c r="G26" s="161"/>
      <c r="H26" s="95"/>
      <c r="I26" s="99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</row>
    <row r="27" spans="2:33" ht="12.75" customHeight="1" thickBot="1" x14ac:dyDescent="0.3">
      <c r="B27" s="93"/>
      <c r="C27" s="152"/>
      <c r="D27" s="153"/>
      <c r="E27" s="95"/>
      <c r="F27" s="114" t="s">
        <v>23</v>
      </c>
      <c r="G27" s="115">
        <f>+D13*D21</f>
        <v>0</v>
      </c>
      <c r="H27" s="95"/>
      <c r="I27" s="99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</row>
    <row r="28" spans="2:33" ht="12.75" customHeight="1" thickBot="1" x14ac:dyDescent="0.3">
      <c r="B28" s="93"/>
      <c r="C28" s="154"/>
      <c r="D28" s="155"/>
      <c r="E28" s="84"/>
      <c r="F28" s="85" t="s">
        <v>3</v>
      </c>
      <c r="G28" s="86">
        <f>(D20*D17)+(D13/D22*D19)+(D18*D21)</f>
        <v>43.080000000000005</v>
      </c>
      <c r="H28" s="95"/>
      <c r="I28" s="99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</row>
    <row r="29" spans="2:33" ht="12.75" customHeight="1" x14ac:dyDescent="0.25">
      <c r="B29" s="93"/>
      <c r="C29" s="95"/>
      <c r="D29" s="95"/>
      <c r="E29" s="84"/>
      <c r="F29" s="87" t="s">
        <v>30</v>
      </c>
      <c r="G29" s="116">
        <f>D17*D20</f>
        <v>36.380000000000003</v>
      </c>
      <c r="H29" s="95"/>
      <c r="I29" s="99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</row>
    <row r="30" spans="2:33" ht="12.75" customHeight="1" x14ac:dyDescent="0.25">
      <c r="B30" s="93"/>
      <c r="C30" s="95"/>
      <c r="D30" s="95"/>
      <c r="E30" s="84"/>
      <c r="F30" s="87" t="s">
        <v>31</v>
      </c>
      <c r="G30" s="108">
        <f>D13/D22*D19</f>
        <v>0</v>
      </c>
      <c r="H30" s="95"/>
      <c r="I30" s="99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</row>
    <row r="31" spans="2:33" ht="12.75" customHeight="1" x14ac:dyDescent="0.4">
      <c r="B31" s="93"/>
      <c r="C31" s="121" t="s">
        <v>19</v>
      </c>
      <c r="D31" s="95"/>
      <c r="E31" s="95"/>
      <c r="F31" s="87" t="s">
        <v>32</v>
      </c>
      <c r="G31" s="109">
        <f>D18*D21</f>
        <v>6.7</v>
      </c>
      <c r="H31" s="95"/>
      <c r="I31" s="99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</row>
    <row r="32" spans="2:33" ht="12.75" customHeight="1" x14ac:dyDescent="0.25">
      <c r="B32" s="93"/>
      <c r="C32" s="95"/>
      <c r="D32" s="95"/>
      <c r="E32" s="105"/>
      <c r="F32" s="88"/>
      <c r="G32" s="110">
        <f>SUM(G29:G31)</f>
        <v>43.080000000000005</v>
      </c>
      <c r="H32" s="95"/>
      <c r="I32" s="99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</row>
    <row r="33" spans="2:32" ht="18" customHeight="1" thickBot="1" x14ac:dyDescent="0.3">
      <c r="B33" s="93"/>
      <c r="C33" s="121" t="s">
        <v>40</v>
      </c>
      <c r="D33" s="95"/>
      <c r="E33" s="95"/>
      <c r="F33" s="95"/>
      <c r="G33" s="95"/>
      <c r="H33" s="95"/>
      <c r="I33" s="99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</row>
    <row r="34" spans="2:32" ht="15.75" customHeight="1" x14ac:dyDescent="0.3">
      <c r="B34" s="93"/>
      <c r="C34" s="135"/>
      <c r="D34" s="135"/>
      <c r="E34" s="95"/>
      <c r="F34" s="145" t="s">
        <v>35</v>
      </c>
      <c r="G34" s="146"/>
      <c r="H34" s="95"/>
      <c r="I34" s="99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</row>
    <row r="35" spans="2:32" ht="15.75" customHeight="1" thickBot="1" x14ac:dyDescent="0.3">
      <c r="B35" s="93"/>
      <c r="C35" s="159" t="s">
        <v>37</v>
      </c>
      <c r="D35" s="159"/>
      <c r="E35" s="95"/>
      <c r="F35" s="147" t="s">
        <v>24</v>
      </c>
      <c r="G35" s="148"/>
      <c r="H35" s="95"/>
      <c r="I35" s="99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</row>
    <row r="36" spans="2:32" ht="18" customHeight="1" thickBot="1" x14ac:dyDescent="0.35">
      <c r="B36" s="93"/>
      <c r="C36" s="123" t="s">
        <v>29</v>
      </c>
      <c r="D36" s="84"/>
      <c r="E36" s="95"/>
      <c r="F36" s="89" t="s">
        <v>25</v>
      </c>
      <c r="G36" s="90">
        <f>ROUND(IF($G$28&gt;$G$27,$D$13/2,($G$28/$D$21)/2),0)</f>
        <v>0</v>
      </c>
      <c r="H36" s="95"/>
      <c r="I36" s="99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</row>
    <row r="37" spans="2:32" ht="18" customHeight="1" thickBot="1" x14ac:dyDescent="0.35">
      <c r="B37" s="93"/>
      <c r="C37" s="158" t="s">
        <v>37</v>
      </c>
      <c r="D37" s="158"/>
      <c r="E37" s="95"/>
      <c r="F37" s="91" t="s">
        <v>26</v>
      </c>
      <c r="G37" s="90">
        <f>IF($G$28&gt;$G$27,+$D13-$G$36,($G$28/$D$21)/2)</f>
        <v>0</v>
      </c>
      <c r="H37" s="95"/>
      <c r="I37" s="99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</row>
    <row r="38" spans="2:32" ht="27" customHeight="1" x14ac:dyDescent="0.3">
      <c r="B38" s="93"/>
      <c r="C38" s="122" t="s">
        <v>39</v>
      </c>
      <c r="D38" s="129" t="s">
        <v>47</v>
      </c>
      <c r="E38" s="95"/>
      <c r="F38" s="95"/>
      <c r="G38" s="95"/>
      <c r="H38" s="95"/>
      <c r="I38" s="99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</row>
    <row r="39" spans="2:32" ht="38.25" customHeight="1" x14ac:dyDescent="0.3">
      <c r="B39" s="93"/>
      <c r="C39" s="122" t="s">
        <v>38</v>
      </c>
      <c r="D39" s="130">
        <v>0</v>
      </c>
      <c r="E39" s="95"/>
      <c r="F39" s="95"/>
      <c r="G39" s="95"/>
      <c r="H39" s="95"/>
      <c r="I39" s="99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</row>
    <row r="40" spans="2:32" ht="25.5" customHeight="1" x14ac:dyDescent="0.25">
      <c r="B40" s="93"/>
      <c r="C40" s="141" t="s">
        <v>43</v>
      </c>
      <c r="D40" s="142"/>
      <c r="E40" s="92"/>
      <c r="F40" s="95"/>
      <c r="G40" s="95"/>
      <c r="H40" s="95"/>
      <c r="I40" s="99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</row>
    <row r="41" spans="2:32" x14ac:dyDescent="0.25">
      <c r="B41" s="93"/>
      <c r="C41" s="95"/>
      <c r="D41" s="95"/>
      <c r="E41" s="92"/>
      <c r="F41" s="95"/>
      <c r="G41" s="95"/>
      <c r="H41" s="95"/>
      <c r="I41" s="99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</row>
    <row r="42" spans="2:32" x14ac:dyDescent="0.25">
      <c r="B42" s="93"/>
      <c r="C42" s="95"/>
      <c r="D42" s="92"/>
      <c r="E42" s="92"/>
      <c r="F42" s="95"/>
      <c r="G42" s="95"/>
      <c r="H42" s="95"/>
      <c r="I42" s="99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</row>
    <row r="43" spans="2:32" x14ac:dyDescent="0.25">
      <c r="B43" s="88"/>
      <c r="C43" s="106"/>
      <c r="D43" s="106"/>
      <c r="E43" s="106"/>
      <c r="F43" s="106"/>
      <c r="G43" s="106"/>
      <c r="H43" s="106"/>
      <c r="I43" s="107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</row>
    <row r="44" spans="2:32" s="74" customFormat="1" x14ac:dyDescent="0.25"/>
    <row r="45" spans="2:32" s="74" customFormat="1" x14ac:dyDescent="0.25">
      <c r="D45" s="75"/>
    </row>
    <row r="46" spans="2:32" s="74" customFormat="1" x14ac:dyDescent="0.25"/>
    <row r="47" spans="2:32" s="74" customFormat="1" x14ac:dyDescent="0.25"/>
    <row r="48" spans="2:32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pans="16:17" s="74" customFormat="1" x14ac:dyDescent="0.25"/>
    <row r="546" spans="16:17" s="74" customFormat="1" x14ac:dyDescent="0.25"/>
    <row r="547" spans="16:17" s="74" customFormat="1" x14ac:dyDescent="0.25"/>
    <row r="548" spans="16:17" s="74" customFormat="1" x14ac:dyDescent="0.25"/>
    <row r="549" spans="16:17" s="74" customFormat="1" x14ac:dyDescent="0.25"/>
    <row r="550" spans="16:17" s="74" customFormat="1" x14ac:dyDescent="0.25"/>
    <row r="551" spans="16:17" s="74" customFormat="1" x14ac:dyDescent="0.25"/>
    <row r="552" spans="16:17" s="74" customFormat="1" x14ac:dyDescent="0.25"/>
    <row r="553" spans="16:17" s="74" customFormat="1" x14ac:dyDescent="0.25"/>
    <row r="554" spans="16:17" s="74" customFormat="1" x14ac:dyDescent="0.25">
      <c r="P554"/>
    </row>
    <row r="555" spans="16:17" s="74" customFormat="1" x14ac:dyDescent="0.25">
      <c r="P555"/>
      <c r="Q555"/>
    </row>
    <row r="556" spans="16:17" s="74" customFormat="1" x14ac:dyDescent="0.25">
      <c r="P556"/>
      <c r="Q556"/>
    </row>
    <row r="557" spans="16:17" s="74" customFormat="1" x14ac:dyDescent="0.25">
      <c r="P557"/>
      <c r="Q557"/>
    </row>
  </sheetData>
  <sheetProtection algorithmName="SHA-512" hashValue="A/2RxQTApjOjkbUaiPXzHv8ui+ZNyObQ/buL/6nefjBqDkoJVsKACuMR0UvWJpNpzpZPo3MHCFjqxtl7E0U6rQ==" saltValue="R7b9eWMQ/D1mKut6OERp7A==" spinCount="100000" sheet="1" objects="1"/>
  <protectedRanges>
    <protectedRange sqref="E17:E20 D17:D19 D13:E16" name="Variables"/>
  </protectedRanges>
  <mergeCells count="10">
    <mergeCell ref="C40:D40"/>
    <mergeCell ref="F25:G25"/>
    <mergeCell ref="F34:G34"/>
    <mergeCell ref="F35:G35"/>
    <mergeCell ref="H5:H19"/>
    <mergeCell ref="C26:D28"/>
    <mergeCell ref="C12:D12"/>
    <mergeCell ref="C37:D37"/>
    <mergeCell ref="C35:D35"/>
    <mergeCell ref="F26:G26"/>
  </mergeCells>
  <phoneticPr fontId="0" type="noConversion"/>
  <conditionalFormatting sqref="G27">
    <cfRule type="cellIs" dxfId="1" priority="7" stopIfTrue="1" operator="lessThan">
      <formula>$G$28</formula>
    </cfRule>
  </conditionalFormatting>
  <conditionalFormatting sqref="G28">
    <cfRule type="cellIs" dxfId="0" priority="2" operator="lessThan">
      <formula>$G$27</formula>
    </cfRule>
  </conditionalFormatting>
  <dataValidations xWindow="641" yWindow="616" count="4">
    <dataValidation type="list" showInputMessage="1" showErrorMessage="1" sqref="E15" xr:uid="{00000000-0002-0000-0000-000000000000}">
      <formula1>Size</formula1>
    </dataValidation>
    <dataValidation type="list" allowBlank="1" showInputMessage="1" showErrorMessage="1" sqref="D16:E16" xr:uid="{00000000-0002-0000-0000-000001000000}">
      <formula1>LookupTime</formula1>
    </dataValidation>
    <dataValidation type="decimal" operator="greaterThan" allowBlank="1" showInputMessage="1" showErrorMessage="1" error="The calculator is not required for trips totalling 100 miles or less." prompt="Enter total miles traveled." sqref="D13" xr:uid="{00000000-0002-0000-0000-000002000000}">
      <formula1>100</formula1>
    </dataValidation>
    <dataValidation type="list" showInputMessage="1" showErrorMessage="1" prompt="The default selection is &quot;Compact&quot;.  Any other selection requires justification." sqref="D15" xr:uid="{00000000-0002-0000-0000-000003000000}">
      <formula1>Size</formula1>
    </dataValidation>
  </dataValidations>
  <hyperlinks>
    <hyperlink ref="C31" r:id="rId1" xr:uid="{00000000-0004-0000-0000-000000000000}"/>
    <hyperlink ref="C33" r:id="rId2" xr:uid="{00000000-0004-0000-0000-000001000000}"/>
  </hyperlinks>
  <printOptions horizontalCentered="1" verticalCentered="1"/>
  <pageMargins left="0.7" right="0.7" top="0.75" bottom="0.75" header="0.3" footer="0.3"/>
  <pageSetup scale="66" orientation="landscape" cellComments="asDisplayed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641" yWindow="616" count="1">
        <x14:dataValidation type="list" showInputMessage="1" showErrorMessage="1" xr:uid="{00000000-0002-0000-0000-000005000000}">
          <x14:formula1>
            <xm:f>Locations!$A$1:$A$3</xm:f>
          </x14:formula1>
          <xm:sqref>D14:E14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2"/>
  <sheetViews>
    <sheetView workbookViewId="0">
      <selection activeCell="A2" sqref="A2"/>
    </sheetView>
  </sheetViews>
  <sheetFormatPr defaultRowHeight="12.5" x14ac:dyDescent="0.25"/>
  <cols>
    <col min="1" max="1" width="121.7265625" bestFit="1" customWidth="1"/>
    <col min="2" max="2" width="13.7265625" customWidth="1"/>
    <col min="3" max="3" width="12.54296875" customWidth="1"/>
    <col min="4" max="4" width="9.1796875" style="2"/>
    <col min="7" max="7" width="29.453125" customWidth="1"/>
  </cols>
  <sheetData>
    <row r="1" spans="1:7" ht="13" x14ac:dyDescent="0.3">
      <c r="A1" s="7" t="s">
        <v>21</v>
      </c>
      <c r="B1" s="8" t="s">
        <v>8</v>
      </c>
      <c r="C1" s="8" t="s">
        <v>9</v>
      </c>
      <c r="D1" s="8" t="s">
        <v>10</v>
      </c>
      <c r="E1" s="8" t="s">
        <v>16</v>
      </c>
      <c r="F1" s="12" t="s">
        <v>17</v>
      </c>
    </row>
    <row r="2" spans="1:7" ht="13" x14ac:dyDescent="0.3">
      <c r="A2" s="136" t="s">
        <v>41</v>
      </c>
      <c r="B2" s="63">
        <v>43.38</v>
      </c>
      <c r="C2" s="63">
        <v>45.3</v>
      </c>
      <c r="D2" s="63">
        <v>48.34</v>
      </c>
      <c r="E2" s="63">
        <v>75.36</v>
      </c>
      <c r="F2" s="63">
        <v>78.66</v>
      </c>
      <c r="G2" s="22"/>
    </row>
    <row r="3" spans="1:7" ht="13" x14ac:dyDescent="0.3">
      <c r="A3" s="137" t="s">
        <v>42</v>
      </c>
      <c r="B3" s="66">
        <v>59.38</v>
      </c>
      <c r="C3" s="66">
        <v>61.3</v>
      </c>
      <c r="D3" s="66">
        <v>64.34</v>
      </c>
      <c r="E3" s="72">
        <v>91.36</v>
      </c>
      <c r="F3" s="72">
        <v>94.66</v>
      </c>
      <c r="G3" s="48"/>
    </row>
    <row r="4" spans="1:7" ht="13" x14ac:dyDescent="0.3">
      <c r="A4" s="56" t="s">
        <v>20</v>
      </c>
      <c r="B4" s="70">
        <v>36.380000000000003</v>
      </c>
      <c r="C4" s="70">
        <v>38.299999999999997</v>
      </c>
      <c r="D4" s="70">
        <v>41.34</v>
      </c>
      <c r="E4" s="71">
        <v>68.36</v>
      </c>
      <c r="F4" s="71">
        <v>71.66</v>
      </c>
      <c r="G4" s="22"/>
    </row>
    <row r="5" spans="1:7" x14ac:dyDescent="0.25">
      <c r="A5" s="3"/>
      <c r="B5" s="5"/>
      <c r="C5" s="5"/>
      <c r="D5" s="5"/>
      <c r="E5" s="49"/>
      <c r="F5" s="49"/>
    </row>
    <row r="6" spans="1:7" x14ac:dyDescent="0.25">
      <c r="A6" s="4"/>
      <c r="B6" s="5"/>
      <c r="C6" s="5"/>
      <c r="D6" s="5"/>
      <c r="E6" s="49"/>
      <c r="F6" s="49"/>
    </row>
    <row r="7" spans="1:7" x14ac:dyDescent="0.25">
      <c r="A7" s="3"/>
      <c r="B7" s="5"/>
      <c r="C7" s="5"/>
      <c r="D7" s="5"/>
      <c r="E7" s="49"/>
      <c r="F7" s="49"/>
    </row>
    <row r="8" spans="1:7" x14ac:dyDescent="0.25">
      <c r="A8" s="3"/>
      <c r="B8" s="5"/>
      <c r="C8" s="5"/>
      <c r="D8" s="5"/>
      <c r="E8" s="49"/>
      <c r="F8" s="49"/>
    </row>
    <row r="9" spans="1:7" x14ac:dyDescent="0.25">
      <c r="A9" s="3"/>
      <c r="B9" s="5"/>
      <c r="C9" s="5"/>
      <c r="D9" s="5"/>
      <c r="E9" s="49"/>
      <c r="F9" s="49"/>
    </row>
    <row r="10" spans="1:7" x14ac:dyDescent="0.25">
      <c r="A10" s="3"/>
      <c r="B10" s="5"/>
      <c r="C10" s="5"/>
      <c r="D10" s="5"/>
      <c r="E10" s="49"/>
      <c r="F10" s="49"/>
    </row>
    <row r="11" spans="1:7" ht="13" x14ac:dyDescent="0.3">
      <c r="A11" s="52"/>
      <c r="B11" s="5"/>
      <c r="C11" s="5"/>
      <c r="D11" s="5"/>
      <c r="E11" s="49"/>
      <c r="F11" s="49"/>
    </row>
    <row r="12" spans="1:7" x14ac:dyDescent="0.25">
      <c r="A12" s="3"/>
      <c r="B12" s="5"/>
      <c r="C12" s="5"/>
      <c r="D12" s="5"/>
      <c r="E12" s="49"/>
      <c r="F12" s="49"/>
    </row>
    <row r="13" spans="1:7" x14ac:dyDescent="0.25">
      <c r="A13" s="3"/>
      <c r="B13" s="5"/>
      <c r="C13" s="5"/>
      <c r="D13" s="5"/>
      <c r="E13" s="49"/>
      <c r="F13" s="49"/>
    </row>
    <row r="14" spans="1:7" x14ac:dyDescent="0.25">
      <c r="A14" s="3"/>
      <c r="B14" s="5"/>
      <c r="C14" s="5"/>
      <c r="D14" s="5"/>
      <c r="E14" s="49"/>
      <c r="F14" s="49"/>
    </row>
    <row r="15" spans="1:7" x14ac:dyDescent="0.25">
      <c r="A15" s="3"/>
      <c r="B15" s="5"/>
      <c r="C15" s="5"/>
      <c r="D15" s="5"/>
      <c r="E15" s="49"/>
      <c r="F15" s="49"/>
    </row>
    <row r="16" spans="1:7" x14ac:dyDescent="0.25">
      <c r="A16" s="3"/>
      <c r="B16" s="5"/>
      <c r="C16" s="5"/>
      <c r="D16" s="5"/>
      <c r="E16" s="49"/>
      <c r="F16" s="49"/>
    </row>
    <row r="17" spans="1:7" x14ac:dyDescent="0.25">
      <c r="A17" s="3"/>
      <c r="B17" s="5"/>
      <c r="C17" s="5"/>
      <c r="D17" s="5"/>
      <c r="E17" s="49"/>
      <c r="F17" s="49"/>
    </row>
    <row r="18" spans="1:7" x14ac:dyDescent="0.25">
      <c r="A18" s="3"/>
      <c r="B18" s="5"/>
      <c r="C18" s="5"/>
      <c r="D18" s="5"/>
      <c r="E18" s="49"/>
      <c r="F18" s="49"/>
    </row>
    <row r="19" spans="1:7" x14ac:dyDescent="0.25">
      <c r="A19" s="4"/>
      <c r="B19" s="5"/>
      <c r="C19" s="5"/>
      <c r="D19" s="5"/>
      <c r="E19" s="49"/>
      <c r="F19" s="49"/>
    </row>
    <row r="20" spans="1:7" ht="13" x14ac:dyDescent="0.3">
      <c r="A20" s="52"/>
      <c r="B20" s="5"/>
      <c r="C20" s="5"/>
      <c r="D20" s="5"/>
      <c r="E20" s="49"/>
      <c r="F20" s="49"/>
    </row>
    <row r="21" spans="1:7" x14ac:dyDescent="0.25">
      <c r="A21" s="3"/>
      <c r="B21" s="5"/>
      <c r="C21" s="5"/>
      <c r="D21" s="5"/>
      <c r="E21" s="49"/>
      <c r="F21" s="49"/>
    </row>
    <row r="22" spans="1:7" x14ac:dyDescent="0.25">
      <c r="A22" s="3"/>
      <c r="B22" s="5"/>
      <c r="C22" s="5"/>
      <c r="D22" s="5"/>
      <c r="E22" s="49"/>
      <c r="F22" s="49"/>
    </row>
    <row r="23" spans="1:7" x14ac:dyDescent="0.25">
      <c r="A23" s="3"/>
      <c r="B23" s="5"/>
      <c r="C23" s="5"/>
      <c r="D23" s="5"/>
      <c r="E23" s="49"/>
      <c r="F23" s="49"/>
    </row>
    <row r="24" spans="1:7" ht="13" x14ac:dyDescent="0.3">
      <c r="A24" s="53"/>
      <c r="B24" s="5"/>
      <c r="C24" s="5"/>
      <c r="D24" s="5"/>
      <c r="E24" s="49"/>
      <c r="F24" s="49"/>
      <c r="G24" s="28"/>
    </row>
    <row r="25" spans="1:7" x14ac:dyDescent="0.25">
      <c r="A25" s="3"/>
      <c r="B25" s="5"/>
      <c r="C25" s="5"/>
      <c r="D25" s="5"/>
      <c r="E25" s="49"/>
      <c r="F25" s="49"/>
    </row>
    <row r="26" spans="1:7" x14ac:dyDescent="0.25">
      <c r="A26" s="3"/>
      <c r="B26" s="5"/>
      <c r="C26" s="5"/>
      <c r="D26" s="5"/>
      <c r="E26" s="49"/>
      <c r="F26" s="49"/>
    </row>
    <row r="27" spans="1:7" x14ac:dyDescent="0.25">
      <c r="A27" s="3"/>
      <c r="B27" s="5"/>
      <c r="C27" s="5"/>
      <c r="D27" s="5"/>
      <c r="E27" s="49"/>
      <c r="F27" s="49"/>
    </row>
    <row r="28" spans="1:7" x14ac:dyDescent="0.25">
      <c r="A28" s="3"/>
      <c r="B28" s="5"/>
      <c r="C28" s="5"/>
      <c r="D28" s="5"/>
      <c r="E28" s="49"/>
      <c r="F28" s="49"/>
    </row>
    <row r="29" spans="1:7" x14ac:dyDescent="0.25">
      <c r="A29" s="3"/>
      <c r="B29" s="5"/>
      <c r="C29" s="5"/>
      <c r="D29" s="5"/>
      <c r="E29" s="49"/>
      <c r="F29" s="49"/>
    </row>
    <row r="30" spans="1:7" ht="13" x14ac:dyDescent="0.3">
      <c r="A30" s="22"/>
      <c r="B30" s="22"/>
      <c r="C30" s="22"/>
      <c r="D30" s="22"/>
      <c r="E30" s="22"/>
      <c r="F30" s="22"/>
    </row>
    <row r="31" spans="1:7" ht="13" x14ac:dyDescent="0.3">
      <c r="A31" s="54"/>
      <c r="B31" s="48"/>
      <c r="C31" s="48"/>
      <c r="D31" s="48"/>
      <c r="E31" s="50"/>
      <c r="F31" s="50"/>
    </row>
    <row r="32" spans="1:7" x14ac:dyDescent="0.25">
      <c r="A32" s="3"/>
      <c r="B32" s="5"/>
      <c r="C32" s="5"/>
      <c r="D32" s="5"/>
      <c r="E32" s="49"/>
      <c r="F32" s="49"/>
    </row>
    <row r="33" spans="1:9" x14ac:dyDescent="0.25">
      <c r="A33" s="3"/>
      <c r="B33" s="5"/>
      <c r="C33" s="5"/>
      <c r="D33" s="5"/>
      <c r="E33" s="49"/>
      <c r="F33" s="49"/>
    </row>
    <row r="34" spans="1:9" x14ac:dyDescent="0.25">
      <c r="A34" s="3"/>
      <c r="B34" s="5"/>
      <c r="C34" s="5"/>
      <c r="D34" s="5"/>
      <c r="E34" s="49"/>
      <c r="F34" s="49"/>
    </row>
    <row r="35" spans="1:9" x14ac:dyDescent="0.25">
      <c r="A35" s="3"/>
      <c r="B35" s="5"/>
      <c r="C35" s="5"/>
      <c r="D35" s="5"/>
      <c r="E35" s="49"/>
      <c r="F35" s="49"/>
    </row>
    <row r="36" spans="1:9" ht="13" x14ac:dyDescent="0.3">
      <c r="A36" s="55"/>
      <c r="B36" s="5"/>
      <c r="C36" s="5"/>
      <c r="D36" s="5"/>
      <c r="E36" s="49"/>
      <c r="F36" s="49"/>
    </row>
    <row r="37" spans="1:9" x14ac:dyDescent="0.25">
      <c r="A37" s="3"/>
      <c r="B37" s="5"/>
      <c r="C37" s="5"/>
      <c r="D37" s="5"/>
      <c r="E37" s="49"/>
      <c r="F37" s="49"/>
    </row>
    <row r="38" spans="1:9" x14ac:dyDescent="0.25">
      <c r="A38" s="3"/>
      <c r="B38" s="5"/>
      <c r="C38" s="5"/>
      <c r="D38" s="5"/>
      <c r="E38" s="49"/>
      <c r="F38" s="49"/>
    </row>
    <row r="39" spans="1:9" x14ac:dyDescent="0.25">
      <c r="A39" s="3"/>
      <c r="B39" s="5"/>
      <c r="C39" s="5"/>
      <c r="D39" s="5"/>
      <c r="E39" s="49"/>
      <c r="F39" s="49"/>
    </row>
    <row r="40" spans="1:9" ht="13" x14ac:dyDescent="0.3">
      <c r="A40" s="55"/>
      <c r="B40" s="5"/>
      <c r="C40" s="5"/>
      <c r="D40" s="5"/>
      <c r="E40" s="49"/>
      <c r="F40" s="49"/>
    </row>
    <row r="41" spans="1:9" ht="13" x14ac:dyDescent="0.3">
      <c r="A41" s="54"/>
      <c r="B41" s="48"/>
      <c r="C41" s="48"/>
      <c r="D41" s="48"/>
      <c r="E41" s="50"/>
      <c r="F41" s="50"/>
    </row>
    <row r="42" spans="1:9" ht="13" x14ac:dyDescent="0.3">
      <c r="A42" s="52"/>
      <c r="B42" s="5"/>
      <c r="C42" s="5"/>
      <c r="D42" s="5"/>
      <c r="E42" s="49"/>
      <c r="F42" s="49"/>
      <c r="G42" s="47"/>
    </row>
    <row r="43" spans="1:9" ht="13" x14ac:dyDescent="0.3">
      <c r="A43" s="53"/>
      <c r="B43" s="5"/>
      <c r="C43" s="5"/>
      <c r="D43" s="5"/>
      <c r="E43" s="49"/>
      <c r="F43" s="49"/>
      <c r="G43" s="28"/>
      <c r="H43" s="3"/>
      <c r="I43" s="5"/>
    </row>
    <row r="44" spans="1:9" ht="13" x14ac:dyDescent="0.3">
      <c r="A44" s="55"/>
      <c r="B44" s="5"/>
      <c r="C44" s="5"/>
      <c r="D44" s="5"/>
      <c r="E44" s="49"/>
      <c r="F44" s="49"/>
    </row>
    <row r="45" spans="1:9" ht="13" x14ac:dyDescent="0.3">
      <c r="A45" s="52"/>
      <c r="B45" s="5"/>
      <c r="C45" s="5"/>
      <c r="D45" s="5"/>
      <c r="E45" s="49"/>
      <c r="F45" s="49"/>
    </row>
    <row r="46" spans="1:9" ht="13" x14ac:dyDescent="0.3">
      <c r="A46" s="52"/>
      <c r="B46" s="5"/>
      <c r="C46" s="5"/>
      <c r="D46" s="5"/>
      <c r="E46" s="49"/>
      <c r="F46" s="49"/>
    </row>
    <row r="47" spans="1:9" ht="13" x14ac:dyDescent="0.3">
      <c r="A47" s="52"/>
      <c r="B47" s="5"/>
      <c r="C47" s="5"/>
      <c r="D47" s="5"/>
      <c r="E47" s="49"/>
      <c r="F47" s="49"/>
    </row>
    <row r="48" spans="1:9" x14ac:dyDescent="0.25">
      <c r="A48" s="3"/>
      <c r="B48" s="5"/>
      <c r="C48" s="5"/>
      <c r="D48" s="5"/>
      <c r="E48" s="49"/>
      <c r="F48" s="49"/>
    </row>
    <row r="49" spans="1:6" x14ac:dyDescent="0.25">
      <c r="A49" s="3"/>
      <c r="B49" s="5"/>
      <c r="C49" s="5"/>
      <c r="D49" s="5"/>
      <c r="E49" s="49"/>
      <c r="F49" s="49"/>
    </row>
    <row r="50" spans="1:6" x14ac:dyDescent="0.25">
      <c r="A50" s="3"/>
      <c r="B50" s="5"/>
      <c r="C50" s="5"/>
      <c r="D50" s="5"/>
      <c r="E50" s="49"/>
      <c r="F50" s="49"/>
    </row>
    <row r="51" spans="1:6" x14ac:dyDescent="0.25">
      <c r="A51" s="3"/>
      <c r="B51" s="5"/>
      <c r="C51" s="5"/>
      <c r="D51" s="5"/>
      <c r="E51" s="49"/>
      <c r="F51" s="49"/>
    </row>
    <row r="52" spans="1:6" ht="13" x14ac:dyDescent="0.3">
      <c r="A52" s="22"/>
      <c r="B52" s="22"/>
      <c r="C52" s="22"/>
      <c r="D52" s="22"/>
      <c r="E52" s="22"/>
      <c r="F52" s="22"/>
    </row>
    <row r="53" spans="1:6" x14ac:dyDescent="0.25">
      <c r="A53" s="3"/>
      <c r="B53" s="5"/>
      <c r="C53" s="5"/>
      <c r="D53" s="5"/>
      <c r="E53" s="49"/>
      <c r="F53" s="49"/>
    </row>
    <row r="54" spans="1:6" x14ac:dyDescent="0.25">
      <c r="A54" s="3"/>
      <c r="B54" s="5"/>
      <c r="C54" s="5"/>
      <c r="D54" s="5"/>
      <c r="E54" s="49"/>
      <c r="F54" s="49"/>
    </row>
    <row r="55" spans="1:6" x14ac:dyDescent="0.25">
      <c r="A55" s="3"/>
      <c r="B55" s="5"/>
      <c r="C55" s="5"/>
      <c r="D55" s="5"/>
      <c r="E55" s="49"/>
      <c r="F55" s="49"/>
    </row>
    <row r="56" spans="1:6" x14ac:dyDescent="0.25">
      <c r="A56" s="3"/>
      <c r="B56" s="5"/>
      <c r="C56" s="5"/>
      <c r="D56" s="5"/>
      <c r="E56" s="49"/>
      <c r="F56" s="49"/>
    </row>
    <row r="57" spans="1:6" x14ac:dyDescent="0.25">
      <c r="A57" s="3"/>
      <c r="B57" s="5"/>
      <c r="C57" s="5"/>
      <c r="D57" s="5"/>
      <c r="E57" s="49"/>
      <c r="F57" s="49"/>
    </row>
    <row r="58" spans="1:6" x14ac:dyDescent="0.25">
      <c r="A58" s="3"/>
      <c r="B58" s="5"/>
      <c r="C58" s="5"/>
      <c r="D58" s="5"/>
      <c r="E58" s="49"/>
      <c r="F58" s="49"/>
    </row>
    <row r="59" spans="1:6" x14ac:dyDescent="0.25">
      <c r="A59" s="3"/>
      <c r="B59" s="5"/>
      <c r="C59" s="5"/>
      <c r="D59" s="5"/>
      <c r="E59" s="49"/>
      <c r="F59" s="49"/>
    </row>
    <row r="60" spans="1:6" ht="13" x14ac:dyDescent="0.3">
      <c r="A60" s="22"/>
      <c r="B60" s="22"/>
      <c r="C60" s="22"/>
      <c r="D60" s="22"/>
      <c r="E60" s="51"/>
      <c r="F60" s="51"/>
    </row>
    <row r="61" spans="1:6" x14ac:dyDescent="0.25">
      <c r="A61" s="3"/>
      <c r="B61" s="5"/>
      <c r="C61" s="5"/>
      <c r="D61" s="5"/>
      <c r="E61" s="49"/>
      <c r="F61" s="49"/>
    </row>
    <row r="62" spans="1:6" x14ac:dyDescent="0.25">
      <c r="A62" s="3"/>
      <c r="B62" s="5"/>
      <c r="C62" s="5"/>
      <c r="D62" s="5"/>
      <c r="E62" s="49"/>
      <c r="F62" s="49"/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workbookViewId="0">
      <selection activeCell="F4" sqref="F4"/>
    </sheetView>
  </sheetViews>
  <sheetFormatPr defaultRowHeight="12.5" x14ac:dyDescent="0.25"/>
  <cols>
    <col min="1" max="1" width="121.7265625" bestFit="1" customWidth="1"/>
    <col min="2" max="2" width="12.26953125" customWidth="1"/>
    <col min="3" max="3" width="10.81640625" customWidth="1"/>
    <col min="4" max="4" width="11.453125" customWidth="1"/>
    <col min="5" max="5" width="11.7265625" style="21" customWidth="1"/>
    <col min="7" max="7" width="46.1796875" customWidth="1"/>
  </cols>
  <sheetData>
    <row r="1" spans="1:14" ht="13" x14ac:dyDescent="0.3">
      <c r="A1" s="7" t="s">
        <v>21</v>
      </c>
      <c r="B1" s="8" t="s">
        <v>8</v>
      </c>
      <c r="C1" s="8" t="s">
        <v>9</v>
      </c>
      <c r="D1" s="8" t="s">
        <v>10</v>
      </c>
      <c r="E1" s="19" t="s">
        <v>16</v>
      </c>
      <c r="F1" s="12" t="s">
        <v>17</v>
      </c>
    </row>
    <row r="2" spans="1:14" ht="13" x14ac:dyDescent="0.3">
      <c r="A2" s="136" t="s">
        <v>41</v>
      </c>
      <c r="B2" s="63">
        <v>238.59</v>
      </c>
      <c r="C2" s="63">
        <v>249.15</v>
      </c>
      <c r="D2" s="63">
        <v>265.87</v>
      </c>
      <c r="E2" s="63">
        <v>414.48</v>
      </c>
      <c r="F2" s="63">
        <v>432.63</v>
      </c>
      <c r="G2" s="42"/>
      <c r="H2" s="33"/>
      <c r="I2" s="34"/>
    </row>
    <row r="3" spans="1:14" ht="13" x14ac:dyDescent="0.3">
      <c r="A3" s="137" t="s">
        <v>42</v>
      </c>
      <c r="B3" s="66">
        <v>326.58999999999997</v>
      </c>
      <c r="C3" s="66">
        <v>337.15</v>
      </c>
      <c r="D3" s="66">
        <v>353.87</v>
      </c>
      <c r="E3" s="72">
        <v>502.48</v>
      </c>
      <c r="F3" s="72">
        <v>520.63</v>
      </c>
      <c r="G3" s="39"/>
      <c r="H3" s="32"/>
      <c r="I3" s="35"/>
    </row>
    <row r="4" spans="1:14" ht="13" x14ac:dyDescent="0.3">
      <c r="A4" s="56" t="s">
        <v>20</v>
      </c>
      <c r="B4" s="70">
        <v>200.09</v>
      </c>
      <c r="C4" s="70">
        <v>210.65</v>
      </c>
      <c r="D4" s="70">
        <v>227.37</v>
      </c>
      <c r="E4" s="71">
        <v>375.98</v>
      </c>
      <c r="F4" s="71">
        <v>394.13</v>
      </c>
      <c r="G4" s="43"/>
      <c r="H4" s="36"/>
      <c r="I4" s="36"/>
      <c r="J4" s="37"/>
      <c r="K4" s="37"/>
      <c r="L4" s="37"/>
      <c r="M4" s="37"/>
      <c r="N4" s="37"/>
    </row>
    <row r="5" spans="1:14" ht="13" x14ac:dyDescent="0.3">
      <c r="A5" s="3"/>
      <c r="B5" s="57"/>
      <c r="C5" s="57"/>
      <c r="D5" s="57"/>
      <c r="E5" s="58"/>
      <c r="F5" s="58"/>
      <c r="G5" s="30"/>
      <c r="H5" s="33"/>
      <c r="I5" s="38"/>
      <c r="J5" s="22"/>
    </row>
    <row r="6" spans="1:14" ht="13" x14ac:dyDescent="0.3">
      <c r="A6" s="4"/>
      <c r="B6" s="57"/>
      <c r="C6" s="57"/>
      <c r="D6" s="57"/>
      <c r="E6" s="58"/>
      <c r="F6" s="58"/>
      <c r="G6" s="44"/>
      <c r="H6" s="32"/>
      <c r="I6" s="39"/>
    </row>
    <row r="7" spans="1:14" ht="13" x14ac:dyDescent="0.3">
      <c r="A7" s="40"/>
      <c r="B7" s="36"/>
      <c r="C7" s="41"/>
      <c r="D7" s="37"/>
      <c r="E7" s="37"/>
    </row>
    <row r="8" spans="1:14" ht="13" x14ac:dyDescent="0.3">
      <c r="A8" s="41"/>
      <c r="B8" s="36"/>
      <c r="C8" s="40"/>
      <c r="E8"/>
    </row>
    <row r="9" spans="1:14" x14ac:dyDescent="0.25">
      <c r="A9" s="30"/>
      <c r="E9"/>
    </row>
    <row r="10" spans="1:14" x14ac:dyDescent="0.25">
      <c r="E10"/>
    </row>
    <row r="11" spans="1:14" x14ac:dyDescent="0.25">
      <c r="E11"/>
    </row>
    <row r="12" spans="1:14" x14ac:dyDescent="0.25">
      <c r="A12" s="3"/>
      <c r="B12" s="57"/>
      <c r="C12" s="57"/>
      <c r="D12" s="57"/>
      <c r="E12" s="58"/>
      <c r="F12" s="58"/>
    </row>
    <row r="13" spans="1:14" x14ac:dyDescent="0.25">
      <c r="A13" s="3"/>
      <c r="B13" s="57"/>
      <c r="C13" s="57"/>
      <c r="D13" s="57"/>
      <c r="E13" s="58"/>
      <c r="F13" s="58"/>
    </row>
    <row r="14" spans="1:14" x14ac:dyDescent="0.25">
      <c r="A14" s="3"/>
      <c r="B14" s="57"/>
      <c r="C14" s="57"/>
      <c r="D14" s="57"/>
      <c r="E14" s="58"/>
      <c r="F14" s="58"/>
    </row>
    <row r="15" spans="1:14" x14ac:dyDescent="0.25">
      <c r="A15" s="3"/>
      <c r="B15" s="57"/>
      <c r="C15" s="57"/>
      <c r="D15" s="57"/>
      <c r="E15" s="58"/>
      <c r="F15" s="58"/>
    </row>
    <row r="16" spans="1:14" x14ac:dyDescent="0.25">
      <c r="A16" s="3"/>
      <c r="B16" s="57"/>
      <c r="C16" s="57"/>
      <c r="D16" s="57"/>
      <c r="E16" s="58"/>
      <c r="F16" s="58"/>
    </row>
    <row r="17" spans="1:7" x14ac:dyDescent="0.25">
      <c r="A17" s="3"/>
      <c r="B17" s="57"/>
      <c r="C17" s="57"/>
      <c r="D17" s="57"/>
      <c r="E17" s="58"/>
      <c r="F17" s="58"/>
    </row>
    <row r="18" spans="1:7" x14ac:dyDescent="0.25">
      <c r="A18" s="3"/>
      <c r="B18" s="57"/>
      <c r="C18" s="57"/>
      <c r="D18" s="57"/>
      <c r="E18" s="58"/>
      <c r="F18" s="58"/>
    </row>
    <row r="19" spans="1:7" x14ac:dyDescent="0.25">
      <c r="A19" s="4"/>
      <c r="B19" s="57"/>
      <c r="C19" s="57"/>
      <c r="D19" s="57"/>
      <c r="E19" s="58"/>
      <c r="F19" s="58"/>
    </row>
    <row r="20" spans="1:7" ht="13" x14ac:dyDescent="0.3">
      <c r="A20" s="52"/>
      <c r="B20" s="57"/>
      <c r="C20" s="57"/>
      <c r="D20" s="57"/>
      <c r="E20" s="58"/>
      <c r="F20" s="58"/>
    </row>
    <row r="21" spans="1:7" x14ac:dyDescent="0.25">
      <c r="A21" s="3"/>
      <c r="B21" s="57"/>
      <c r="C21" s="57"/>
      <c r="D21" s="57"/>
      <c r="E21" s="58"/>
      <c r="F21" s="58"/>
    </row>
    <row r="22" spans="1:7" x14ac:dyDescent="0.25">
      <c r="A22" s="3"/>
      <c r="B22" s="57"/>
      <c r="C22" s="57"/>
      <c r="D22" s="57"/>
      <c r="E22" s="58"/>
      <c r="F22" s="58"/>
    </row>
    <row r="23" spans="1:7" x14ac:dyDescent="0.25">
      <c r="A23" s="3"/>
      <c r="B23" s="57"/>
      <c r="C23" s="57"/>
      <c r="D23" s="57"/>
      <c r="E23" s="58"/>
      <c r="F23" s="58"/>
    </row>
    <row r="24" spans="1:7" ht="13" x14ac:dyDescent="0.3">
      <c r="A24" s="54"/>
      <c r="B24" s="57"/>
      <c r="C24" s="57"/>
      <c r="D24" s="57"/>
      <c r="E24" s="58"/>
      <c r="F24" s="58"/>
      <c r="G24" s="28"/>
    </row>
    <row r="25" spans="1:7" x14ac:dyDescent="0.25">
      <c r="A25" s="3"/>
      <c r="B25" s="57"/>
      <c r="C25" s="57"/>
      <c r="D25" s="57"/>
      <c r="E25" s="58"/>
      <c r="F25" s="58"/>
    </row>
    <row r="26" spans="1:7" x14ac:dyDescent="0.25">
      <c r="A26" s="3"/>
      <c r="B26" s="57"/>
      <c r="C26" s="57"/>
      <c r="D26" s="57"/>
      <c r="E26" s="58"/>
      <c r="F26" s="58"/>
    </row>
    <row r="27" spans="1:7" x14ac:dyDescent="0.25">
      <c r="A27" s="3"/>
      <c r="B27" s="57"/>
      <c r="C27" s="57"/>
      <c r="D27" s="57"/>
      <c r="E27" s="58"/>
      <c r="F27" s="58"/>
    </row>
    <row r="28" spans="1:7" x14ac:dyDescent="0.25">
      <c r="A28" s="3"/>
      <c r="B28" s="57"/>
      <c r="C28" s="57"/>
      <c r="D28" s="57"/>
      <c r="E28" s="58"/>
      <c r="F28" s="58"/>
    </row>
    <row r="29" spans="1:7" ht="13" x14ac:dyDescent="0.3">
      <c r="A29" s="3"/>
      <c r="B29" s="57"/>
      <c r="C29" s="57"/>
      <c r="D29" s="57"/>
      <c r="E29" s="59"/>
      <c r="F29" s="58"/>
    </row>
    <row r="30" spans="1:7" ht="13" x14ac:dyDescent="0.3">
      <c r="A30" s="22"/>
      <c r="B30" s="22"/>
      <c r="C30" s="22"/>
      <c r="D30" s="22"/>
      <c r="E30" s="22"/>
      <c r="F30" s="22"/>
    </row>
    <row r="31" spans="1:7" ht="13" x14ac:dyDescent="0.3">
      <c r="A31" s="54"/>
      <c r="B31" s="54"/>
      <c r="C31" s="54"/>
      <c r="D31" s="54"/>
      <c r="E31" s="60"/>
      <c r="F31" s="54"/>
    </row>
    <row r="32" spans="1:7" x14ac:dyDescent="0.25">
      <c r="A32" s="3"/>
      <c r="B32" s="57"/>
      <c r="C32" s="57"/>
      <c r="D32" s="57"/>
      <c r="E32" s="58"/>
      <c r="F32" s="58"/>
    </row>
    <row r="33" spans="1:8" x14ac:dyDescent="0.25">
      <c r="A33" s="3"/>
      <c r="B33" s="57"/>
      <c r="C33" s="57"/>
      <c r="D33" s="57"/>
      <c r="E33" s="58"/>
      <c r="F33" s="58"/>
    </row>
    <row r="34" spans="1:8" x14ac:dyDescent="0.25">
      <c r="A34" s="3"/>
      <c r="B34" s="57"/>
      <c r="C34" s="57"/>
      <c r="D34" s="57"/>
      <c r="E34" s="58"/>
      <c r="F34" s="58"/>
    </row>
    <row r="35" spans="1:8" x14ac:dyDescent="0.25">
      <c r="A35" s="3"/>
      <c r="B35" s="57"/>
      <c r="C35" s="57"/>
      <c r="D35" s="57"/>
      <c r="E35" s="58"/>
      <c r="F35" s="58"/>
    </row>
    <row r="36" spans="1:8" ht="13" x14ac:dyDescent="0.3">
      <c r="A36" s="55"/>
      <c r="B36" s="57"/>
      <c r="C36" s="57"/>
      <c r="D36" s="57"/>
      <c r="E36" s="58"/>
      <c r="F36" s="58"/>
    </row>
    <row r="37" spans="1:8" x14ac:dyDescent="0.25">
      <c r="A37" s="3"/>
      <c r="B37" s="57"/>
      <c r="C37" s="57"/>
      <c r="D37" s="57"/>
      <c r="E37" s="58"/>
      <c r="F37" s="58"/>
    </row>
    <row r="38" spans="1:8" x14ac:dyDescent="0.25">
      <c r="A38" s="3"/>
      <c r="B38" s="57"/>
      <c r="C38" s="57"/>
      <c r="D38" s="57"/>
      <c r="E38" s="58"/>
      <c r="F38" s="58"/>
    </row>
    <row r="39" spans="1:8" x14ac:dyDescent="0.25">
      <c r="A39" s="3"/>
      <c r="B39" s="57"/>
      <c r="C39" s="57"/>
      <c r="D39" s="57"/>
      <c r="E39" s="58"/>
      <c r="F39" s="58"/>
    </row>
    <row r="40" spans="1:8" ht="13" x14ac:dyDescent="0.3">
      <c r="A40" s="55"/>
      <c r="B40" s="57"/>
      <c r="C40" s="57"/>
      <c r="D40" s="57"/>
      <c r="E40" s="58"/>
      <c r="F40" s="58"/>
    </row>
    <row r="41" spans="1:8" ht="13" x14ac:dyDescent="0.3">
      <c r="A41" s="54"/>
      <c r="B41" s="54"/>
      <c r="C41" s="54"/>
      <c r="D41" s="54"/>
      <c r="E41" s="60"/>
      <c r="F41" s="54"/>
    </row>
    <row r="42" spans="1:8" ht="13" x14ac:dyDescent="0.3">
      <c r="A42" s="52"/>
      <c r="B42" s="57"/>
      <c r="C42" s="57"/>
      <c r="D42" s="57"/>
      <c r="E42" s="58"/>
      <c r="F42" s="58"/>
      <c r="G42" s="31"/>
      <c r="H42" s="39"/>
    </row>
    <row r="43" spans="1:8" ht="13" x14ac:dyDescent="0.3">
      <c r="A43" s="61"/>
      <c r="B43" s="57"/>
      <c r="C43" s="57"/>
      <c r="D43" s="57"/>
      <c r="E43" s="58"/>
      <c r="F43" s="58"/>
    </row>
    <row r="44" spans="1:8" ht="13" x14ac:dyDescent="0.3">
      <c r="A44" s="55"/>
      <c r="B44" s="57"/>
      <c r="C44" s="57"/>
      <c r="D44" s="57"/>
      <c r="E44" s="58"/>
      <c r="F44" s="58"/>
    </row>
    <row r="45" spans="1:8" ht="13" x14ac:dyDescent="0.3">
      <c r="A45" s="52"/>
      <c r="B45" s="57"/>
      <c r="C45" s="57"/>
      <c r="D45" s="57"/>
      <c r="E45" s="58"/>
      <c r="F45" s="58"/>
    </row>
    <row r="46" spans="1:8" ht="13" x14ac:dyDescent="0.3">
      <c r="A46" s="52"/>
      <c r="B46" s="57"/>
      <c r="C46" s="57"/>
      <c r="D46" s="57"/>
      <c r="E46" s="58"/>
      <c r="F46" s="58"/>
    </row>
    <row r="47" spans="1:8" ht="13" x14ac:dyDescent="0.3">
      <c r="A47" s="52"/>
      <c r="B47" s="57"/>
      <c r="C47" s="57"/>
      <c r="D47" s="57"/>
      <c r="E47" s="58"/>
      <c r="F47" s="58"/>
    </row>
    <row r="48" spans="1:8" x14ac:dyDescent="0.25">
      <c r="A48" s="3"/>
      <c r="B48" s="57"/>
      <c r="C48" s="57"/>
      <c r="D48" s="57"/>
      <c r="E48" s="58"/>
      <c r="F48" s="58"/>
    </row>
    <row r="49" spans="1:6" x14ac:dyDescent="0.25">
      <c r="A49" s="3"/>
      <c r="B49" s="57"/>
      <c r="C49" s="57"/>
      <c r="D49" s="57"/>
      <c r="E49" s="58"/>
      <c r="F49" s="58"/>
    </row>
    <row r="50" spans="1:6" x14ac:dyDescent="0.25">
      <c r="A50" s="3"/>
      <c r="B50" s="57"/>
      <c r="C50" s="57"/>
      <c r="D50" s="57"/>
      <c r="E50" s="58"/>
      <c r="F50" s="58"/>
    </row>
    <row r="51" spans="1:6" x14ac:dyDescent="0.25">
      <c r="A51" s="3"/>
      <c r="B51" s="57"/>
      <c r="C51" s="57"/>
      <c r="D51" s="57"/>
      <c r="E51" s="58"/>
      <c r="F51" s="58"/>
    </row>
    <row r="52" spans="1:6" ht="13" x14ac:dyDescent="0.3">
      <c r="A52" s="22"/>
      <c r="B52" s="22"/>
      <c r="C52" s="22"/>
      <c r="D52" s="22"/>
      <c r="E52" s="22"/>
      <c r="F52" s="22"/>
    </row>
    <row r="53" spans="1:6" x14ac:dyDescent="0.25">
      <c r="A53" s="3"/>
      <c r="B53" s="57"/>
      <c r="C53" s="57"/>
      <c r="D53" s="57"/>
      <c r="E53" s="58"/>
      <c r="F53" s="58"/>
    </row>
    <row r="54" spans="1:6" x14ac:dyDescent="0.25">
      <c r="A54" s="3"/>
      <c r="B54" s="57"/>
      <c r="C54" s="57"/>
      <c r="D54" s="57"/>
      <c r="E54" s="58"/>
      <c r="F54" s="58"/>
    </row>
    <row r="55" spans="1:6" x14ac:dyDescent="0.25">
      <c r="A55" s="3"/>
      <c r="B55" s="57"/>
      <c r="C55" s="57"/>
      <c r="D55" s="57"/>
      <c r="E55" s="58"/>
      <c r="F55" s="58"/>
    </row>
    <row r="56" spans="1:6" x14ac:dyDescent="0.25">
      <c r="A56" s="3"/>
      <c r="B56" s="57"/>
      <c r="C56" s="57"/>
      <c r="D56" s="57"/>
      <c r="E56" s="58"/>
      <c r="F56" s="58"/>
    </row>
    <row r="57" spans="1:6" x14ac:dyDescent="0.25">
      <c r="A57" s="3"/>
      <c r="B57" s="57"/>
      <c r="C57" s="57"/>
      <c r="D57" s="57"/>
      <c r="E57" s="58"/>
      <c r="F57" s="58"/>
    </row>
    <row r="58" spans="1:6" x14ac:dyDescent="0.25">
      <c r="A58" s="3"/>
      <c r="B58" s="57"/>
      <c r="C58" s="57"/>
      <c r="D58" s="57"/>
      <c r="E58" s="58"/>
      <c r="F58" s="58"/>
    </row>
    <row r="59" spans="1:6" x14ac:dyDescent="0.25">
      <c r="A59" s="3"/>
      <c r="B59" s="57"/>
      <c r="C59" s="57"/>
      <c r="D59" s="57"/>
      <c r="E59" s="58"/>
      <c r="F59" s="58"/>
    </row>
    <row r="60" spans="1:6" s="18" customFormat="1" ht="13" x14ac:dyDescent="0.3">
      <c r="A60" s="22"/>
      <c r="B60" s="22"/>
      <c r="C60" s="22"/>
      <c r="D60" s="22"/>
      <c r="E60" s="22"/>
      <c r="F60" s="22"/>
    </row>
    <row r="61" spans="1:6" x14ac:dyDescent="0.25">
      <c r="A61" s="3"/>
      <c r="B61" s="57"/>
      <c r="C61" s="57"/>
      <c r="D61" s="57"/>
      <c r="E61" s="58"/>
      <c r="F61" s="58"/>
    </row>
    <row r="62" spans="1:6" x14ac:dyDescent="0.25">
      <c r="A62" s="3"/>
      <c r="B62" s="57"/>
      <c r="C62" s="57"/>
      <c r="D62" s="57"/>
      <c r="E62" s="58"/>
      <c r="F62" s="58"/>
    </row>
  </sheetData>
  <phoneticPr fontId="0" type="noConversion"/>
  <pageMargins left="0.5" right="0.41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workbookViewId="0">
      <selection activeCell="F4" sqref="F4"/>
    </sheetView>
  </sheetViews>
  <sheetFormatPr defaultRowHeight="12.5" x14ac:dyDescent="0.25"/>
  <cols>
    <col min="1" max="1" width="121.7265625" bestFit="1" customWidth="1"/>
    <col min="2" max="2" width="9.54296875" bestFit="1" customWidth="1"/>
    <col min="3" max="3" width="9.26953125" bestFit="1" customWidth="1"/>
    <col min="4" max="4" width="8.1796875" customWidth="1"/>
    <col min="5" max="5" width="9.1796875" style="23"/>
    <col min="6" max="6" width="9.81640625" style="68" customWidth="1"/>
    <col min="7" max="7" width="53.7265625" customWidth="1"/>
  </cols>
  <sheetData>
    <row r="1" spans="1:7" ht="13" x14ac:dyDescent="0.3">
      <c r="A1" s="7" t="s">
        <v>21</v>
      </c>
      <c r="B1" s="8" t="s">
        <v>8</v>
      </c>
      <c r="C1" s="8" t="s">
        <v>9</v>
      </c>
      <c r="D1" s="8" t="s">
        <v>10</v>
      </c>
      <c r="E1" s="19" t="s">
        <v>16</v>
      </c>
      <c r="F1" s="62" t="s">
        <v>17</v>
      </c>
    </row>
    <row r="2" spans="1:7" ht="13" x14ac:dyDescent="0.3">
      <c r="A2" s="136" t="s">
        <v>41</v>
      </c>
      <c r="B2" s="63">
        <v>954.36</v>
      </c>
      <c r="C2" s="63">
        <v>996.6</v>
      </c>
      <c r="D2" s="63">
        <v>1063.48</v>
      </c>
      <c r="E2" s="63">
        <v>1657.92</v>
      </c>
      <c r="F2" s="63">
        <v>1730.52</v>
      </c>
      <c r="G2" s="29"/>
    </row>
    <row r="3" spans="1:7" ht="13" x14ac:dyDescent="0.3">
      <c r="A3" s="137" t="s">
        <v>42</v>
      </c>
      <c r="B3" s="64">
        <v>1306.3599999999999</v>
      </c>
      <c r="C3" s="64">
        <v>1348.6</v>
      </c>
      <c r="D3" s="64">
        <v>1415.48</v>
      </c>
      <c r="E3" s="64">
        <v>2009.92</v>
      </c>
      <c r="F3" s="64">
        <v>2082.52</v>
      </c>
    </row>
    <row r="4" spans="1:7" ht="13" x14ac:dyDescent="0.3">
      <c r="A4" s="56" t="s">
        <v>20</v>
      </c>
      <c r="B4" s="69">
        <v>800.36</v>
      </c>
      <c r="C4" s="70">
        <v>842.6</v>
      </c>
      <c r="D4" s="70">
        <v>909.48</v>
      </c>
      <c r="E4" s="65">
        <v>1503.92</v>
      </c>
      <c r="F4" s="65">
        <v>1576.52</v>
      </c>
      <c r="G4" s="14"/>
    </row>
    <row r="5" spans="1:7" x14ac:dyDescent="0.25">
      <c r="A5" s="9"/>
      <c r="B5" s="1"/>
      <c r="C5" s="1"/>
      <c r="D5" s="1"/>
      <c r="E5" s="13"/>
      <c r="F5" s="65"/>
    </row>
    <row r="6" spans="1:7" ht="13" x14ac:dyDescent="0.3">
      <c r="A6" s="10"/>
      <c r="B6" s="1"/>
      <c r="C6" s="1"/>
      <c r="D6" s="1"/>
      <c r="E6" s="13"/>
      <c r="F6" s="65"/>
      <c r="G6" s="16"/>
    </row>
    <row r="7" spans="1:7" x14ac:dyDescent="0.25">
      <c r="A7" s="9"/>
      <c r="B7" s="1"/>
      <c r="C7" s="1"/>
      <c r="D7" s="1"/>
      <c r="E7" s="13"/>
      <c r="F7" s="65"/>
    </row>
    <row r="8" spans="1:7" ht="13" x14ac:dyDescent="0.3">
      <c r="A8" s="9"/>
      <c r="B8" s="1"/>
      <c r="C8" s="1"/>
      <c r="D8" s="1"/>
      <c r="E8" s="13"/>
      <c r="F8" s="65"/>
      <c r="G8" s="16"/>
    </row>
    <row r="9" spans="1:7" x14ac:dyDescent="0.25">
      <c r="A9" s="9"/>
      <c r="B9" s="1"/>
      <c r="C9" s="1"/>
      <c r="D9" s="1"/>
      <c r="E9" s="13"/>
      <c r="F9" s="65"/>
    </row>
    <row r="10" spans="1:7" x14ac:dyDescent="0.25">
      <c r="A10" s="9"/>
      <c r="B10" s="1"/>
      <c r="C10" s="1"/>
      <c r="D10" s="1"/>
      <c r="E10" s="13"/>
      <c r="F10" s="65"/>
    </row>
    <row r="11" spans="1:7" ht="13" x14ac:dyDescent="0.3">
      <c r="A11" s="24"/>
      <c r="B11" s="1"/>
      <c r="C11" s="1"/>
      <c r="D11" s="1"/>
      <c r="E11" s="13"/>
      <c r="F11" s="65"/>
    </row>
    <row r="12" spans="1:7" x14ac:dyDescent="0.25">
      <c r="A12" s="9"/>
      <c r="B12" s="1"/>
      <c r="C12" s="1"/>
      <c r="D12" s="1"/>
      <c r="E12" s="13"/>
      <c r="F12" s="65"/>
    </row>
    <row r="13" spans="1:7" x14ac:dyDescent="0.25">
      <c r="A13" s="9"/>
      <c r="B13" s="1"/>
      <c r="C13" s="1"/>
      <c r="D13" s="1"/>
      <c r="E13" s="13"/>
      <c r="F13" s="65"/>
    </row>
    <row r="14" spans="1:7" x14ac:dyDescent="0.25">
      <c r="A14" s="9"/>
      <c r="B14" s="1"/>
      <c r="C14" s="1"/>
      <c r="D14" s="1"/>
      <c r="E14" s="13"/>
      <c r="F14" s="65"/>
    </row>
    <row r="15" spans="1:7" x14ac:dyDescent="0.25">
      <c r="A15" s="9"/>
      <c r="B15" s="1"/>
      <c r="C15" s="1"/>
      <c r="D15" s="1"/>
      <c r="E15" s="13"/>
      <c r="F15" s="65"/>
    </row>
    <row r="16" spans="1:7" x14ac:dyDescent="0.25">
      <c r="A16" s="9"/>
      <c r="B16" s="1"/>
      <c r="C16" s="1"/>
      <c r="D16" s="1"/>
      <c r="E16" s="13"/>
      <c r="F16" s="65"/>
    </row>
    <row r="17" spans="1:7" x14ac:dyDescent="0.25">
      <c r="A17" s="9"/>
      <c r="B17" s="1"/>
      <c r="C17" s="1"/>
      <c r="D17" s="1"/>
      <c r="E17" s="13"/>
      <c r="F17" s="65"/>
    </row>
    <row r="18" spans="1:7" x14ac:dyDescent="0.25">
      <c r="A18" s="9"/>
      <c r="B18" s="1"/>
      <c r="C18" s="1"/>
      <c r="D18" s="1"/>
      <c r="E18" s="13"/>
      <c r="F18" s="65"/>
    </row>
    <row r="19" spans="1:7" x14ac:dyDescent="0.25">
      <c r="A19" s="10"/>
      <c r="B19" s="1"/>
      <c r="C19" s="1"/>
      <c r="D19" s="1"/>
      <c r="E19" s="13"/>
      <c r="F19" s="65"/>
    </row>
    <row r="20" spans="1:7" ht="13" x14ac:dyDescent="0.3">
      <c r="A20" s="24"/>
      <c r="B20" s="1"/>
      <c r="C20" s="1"/>
      <c r="D20" s="1"/>
      <c r="E20" s="13"/>
      <c r="F20" s="65"/>
    </row>
    <row r="21" spans="1:7" x14ac:dyDescent="0.25">
      <c r="A21" s="9"/>
      <c r="B21" s="1"/>
      <c r="C21" s="1"/>
      <c r="D21" s="1"/>
      <c r="E21" s="13"/>
      <c r="F21" s="65"/>
    </row>
    <row r="22" spans="1:7" x14ac:dyDescent="0.25">
      <c r="A22" s="9"/>
      <c r="B22" s="1"/>
      <c r="C22" s="1"/>
      <c r="D22" s="1"/>
      <c r="E22" s="13"/>
      <c r="F22" s="65"/>
    </row>
    <row r="23" spans="1:7" x14ac:dyDescent="0.25">
      <c r="A23" s="9"/>
      <c r="B23" s="1"/>
      <c r="C23" s="1"/>
      <c r="D23" s="1"/>
      <c r="E23" s="13"/>
      <c r="F23" s="65"/>
    </row>
    <row r="24" spans="1:7" ht="13" x14ac:dyDescent="0.3">
      <c r="A24" s="27"/>
      <c r="B24" s="1"/>
      <c r="C24" s="1"/>
      <c r="D24" s="1"/>
      <c r="E24" s="13"/>
      <c r="F24" s="65"/>
      <c r="G24" s="28"/>
    </row>
    <row r="25" spans="1:7" x14ac:dyDescent="0.25">
      <c r="A25" s="9"/>
      <c r="B25" s="1"/>
      <c r="C25" s="1"/>
      <c r="D25" s="1"/>
      <c r="E25" s="13"/>
      <c r="F25" s="65"/>
    </row>
    <row r="26" spans="1:7" x14ac:dyDescent="0.25">
      <c r="A26" s="9"/>
      <c r="B26" s="1"/>
      <c r="C26" s="1"/>
      <c r="D26" s="1"/>
      <c r="E26" s="13"/>
      <c r="F26" s="65"/>
    </row>
    <row r="27" spans="1:7" x14ac:dyDescent="0.25">
      <c r="A27" s="9"/>
      <c r="B27" s="1"/>
      <c r="C27" s="1"/>
      <c r="D27" s="1"/>
      <c r="E27" s="13"/>
      <c r="F27" s="65"/>
    </row>
    <row r="28" spans="1:7" x14ac:dyDescent="0.25">
      <c r="A28" s="9"/>
      <c r="B28" s="1"/>
      <c r="C28" s="1"/>
      <c r="D28" s="1"/>
      <c r="E28" s="13"/>
      <c r="F28" s="65"/>
    </row>
    <row r="29" spans="1:7" x14ac:dyDescent="0.25">
      <c r="A29" s="9"/>
      <c r="B29" s="1"/>
      <c r="C29" s="1"/>
      <c r="D29" s="1"/>
      <c r="E29" s="13"/>
      <c r="F29" s="65"/>
    </row>
    <row r="30" spans="1:7" ht="13" x14ac:dyDescent="0.3">
      <c r="A30" s="16"/>
      <c r="B30" s="16"/>
      <c r="C30" s="16"/>
      <c r="D30" s="16"/>
      <c r="E30" s="16"/>
      <c r="F30" s="63"/>
    </row>
    <row r="31" spans="1:7" ht="13" x14ac:dyDescent="0.3">
      <c r="A31" s="17"/>
      <c r="B31" s="17"/>
      <c r="C31" s="17"/>
      <c r="D31" s="17"/>
      <c r="E31" s="20"/>
      <c r="F31" s="64"/>
    </row>
    <row r="32" spans="1:7" x14ac:dyDescent="0.25">
      <c r="A32" s="9"/>
      <c r="B32" s="1"/>
      <c r="C32" s="1"/>
      <c r="D32" s="1"/>
      <c r="E32" s="13"/>
      <c r="F32" s="65"/>
    </row>
    <row r="33" spans="1:7" x14ac:dyDescent="0.25">
      <c r="A33" s="9"/>
      <c r="B33" s="1"/>
      <c r="C33" s="1"/>
      <c r="D33" s="1"/>
      <c r="E33" s="13"/>
      <c r="F33" s="65"/>
    </row>
    <row r="34" spans="1:7" x14ac:dyDescent="0.25">
      <c r="A34" s="9"/>
      <c r="B34" s="1"/>
      <c r="C34" s="1"/>
      <c r="D34" s="1"/>
      <c r="E34" s="13"/>
      <c r="F34" s="65"/>
    </row>
    <row r="35" spans="1:7" x14ac:dyDescent="0.25">
      <c r="A35" s="9"/>
      <c r="B35" s="1"/>
      <c r="C35" s="1"/>
      <c r="D35" s="1"/>
      <c r="E35" s="13"/>
      <c r="F35" s="65"/>
    </row>
    <row r="36" spans="1:7" ht="13" x14ac:dyDescent="0.3">
      <c r="A36" s="26"/>
      <c r="B36" s="1"/>
      <c r="C36" s="1"/>
      <c r="D36" s="1"/>
      <c r="E36" s="13"/>
      <c r="F36" s="65"/>
    </row>
    <row r="37" spans="1:7" x14ac:dyDescent="0.25">
      <c r="A37" s="9"/>
      <c r="B37" s="1"/>
      <c r="C37" s="1"/>
      <c r="D37" s="1"/>
      <c r="E37" s="13"/>
      <c r="F37" s="65"/>
    </row>
    <row r="38" spans="1:7" x14ac:dyDescent="0.25">
      <c r="A38" s="9"/>
      <c r="B38" s="1"/>
      <c r="C38" s="1"/>
      <c r="D38" s="1"/>
      <c r="E38" s="13"/>
      <c r="F38" s="65"/>
    </row>
    <row r="39" spans="1:7" x14ac:dyDescent="0.25">
      <c r="A39" s="9"/>
      <c r="B39" s="1"/>
      <c r="C39" s="1"/>
      <c r="D39" s="1"/>
      <c r="E39" s="13"/>
      <c r="F39" s="65"/>
    </row>
    <row r="40" spans="1:7" ht="13" x14ac:dyDescent="0.3">
      <c r="A40" s="26"/>
      <c r="B40" s="1"/>
      <c r="C40" s="1"/>
      <c r="D40" s="1"/>
      <c r="E40" s="13"/>
      <c r="F40" s="65"/>
    </row>
    <row r="41" spans="1:7" ht="13" x14ac:dyDescent="0.3">
      <c r="A41" s="17"/>
      <c r="B41" s="17"/>
      <c r="C41" s="17"/>
      <c r="D41" s="17"/>
      <c r="E41" s="20"/>
      <c r="F41" s="64"/>
    </row>
    <row r="42" spans="1:7" ht="13" x14ac:dyDescent="0.3">
      <c r="A42" s="24"/>
      <c r="B42" s="1"/>
      <c r="C42" s="1"/>
      <c r="D42" s="1"/>
      <c r="E42" s="13"/>
      <c r="F42" s="65"/>
      <c r="G42" s="15"/>
    </row>
    <row r="43" spans="1:7" ht="13" x14ac:dyDescent="0.3">
      <c r="A43" s="25"/>
      <c r="B43" s="1"/>
      <c r="C43" s="1"/>
      <c r="D43" s="1"/>
      <c r="E43" s="13"/>
      <c r="F43" s="65"/>
    </row>
    <row r="44" spans="1:7" ht="13" x14ac:dyDescent="0.3">
      <c r="A44" s="26"/>
      <c r="B44" s="1"/>
      <c r="C44" s="1"/>
      <c r="D44" s="1"/>
      <c r="E44" s="13"/>
      <c r="F44" s="65"/>
    </row>
    <row r="45" spans="1:7" ht="13" x14ac:dyDescent="0.3">
      <c r="A45" s="24"/>
      <c r="B45" s="1"/>
      <c r="C45" s="1"/>
      <c r="D45" s="1"/>
      <c r="E45" s="13"/>
      <c r="F45" s="65"/>
    </row>
    <row r="46" spans="1:7" ht="13" x14ac:dyDescent="0.3">
      <c r="A46" s="24"/>
      <c r="B46" s="1"/>
      <c r="C46" s="1"/>
      <c r="D46" s="1"/>
      <c r="E46" s="13"/>
      <c r="F46" s="65"/>
    </row>
    <row r="47" spans="1:7" ht="13" x14ac:dyDescent="0.3">
      <c r="A47" s="24"/>
      <c r="B47" s="1"/>
      <c r="C47" s="1"/>
      <c r="D47" s="1"/>
      <c r="E47" s="13"/>
      <c r="F47" s="65"/>
    </row>
    <row r="48" spans="1:7" x14ac:dyDescent="0.25">
      <c r="A48" s="9"/>
      <c r="B48" s="1"/>
      <c r="C48" s="1"/>
      <c r="D48" s="1"/>
      <c r="E48" s="13"/>
      <c r="F48" s="65"/>
    </row>
    <row r="49" spans="1:6" x14ac:dyDescent="0.25">
      <c r="A49" s="9"/>
      <c r="B49" s="1"/>
      <c r="C49" s="1"/>
      <c r="D49" s="1"/>
      <c r="E49" s="13"/>
      <c r="F49" s="65"/>
    </row>
    <row r="50" spans="1:6" x14ac:dyDescent="0.25">
      <c r="A50" s="9"/>
      <c r="B50" s="1"/>
      <c r="C50" s="1"/>
      <c r="D50" s="1"/>
      <c r="E50" s="13"/>
      <c r="F50" s="65"/>
    </row>
    <row r="51" spans="1:6" x14ac:dyDescent="0.25">
      <c r="A51" s="9"/>
      <c r="B51" s="1"/>
      <c r="C51" s="1"/>
      <c r="D51" s="1"/>
      <c r="E51" s="13"/>
      <c r="F51" s="65"/>
    </row>
    <row r="52" spans="1:6" ht="13" x14ac:dyDescent="0.3">
      <c r="A52" s="16"/>
      <c r="B52" s="14"/>
      <c r="C52" s="14"/>
      <c r="D52" s="14"/>
      <c r="E52" s="14"/>
      <c r="F52" s="66"/>
    </row>
    <row r="53" spans="1:6" x14ac:dyDescent="0.25">
      <c r="A53" s="9"/>
      <c r="B53" s="45"/>
      <c r="C53" s="45"/>
      <c r="D53" s="45"/>
      <c r="E53" s="46"/>
      <c r="F53" s="67"/>
    </row>
    <row r="54" spans="1:6" x14ac:dyDescent="0.25">
      <c r="A54" s="9"/>
      <c r="B54" s="45"/>
      <c r="C54" s="45"/>
      <c r="D54" s="45"/>
      <c r="E54" s="46"/>
      <c r="F54" s="67"/>
    </row>
    <row r="55" spans="1:6" x14ac:dyDescent="0.25">
      <c r="A55" s="9"/>
      <c r="B55" s="45"/>
      <c r="C55" s="45"/>
      <c r="D55" s="45"/>
      <c r="E55" s="46"/>
      <c r="F55" s="67"/>
    </row>
    <row r="56" spans="1:6" x14ac:dyDescent="0.25">
      <c r="A56" s="9"/>
      <c r="B56" s="45"/>
      <c r="C56" s="45"/>
      <c r="D56" s="45"/>
      <c r="E56" s="46"/>
      <c r="F56" s="67"/>
    </row>
    <row r="57" spans="1:6" x14ac:dyDescent="0.25">
      <c r="A57" s="9"/>
      <c r="B57" s="45"/>
      <c r="C57" s="45"/>
      <c r="D57" s="45"/>
      <c r="E57" s="46"/>
      <c r="F57" s="67"/>
    </row>
    <row r="58" spans="1:6" x14ac:dyDescent="0.25">
      <c r="A58" s="9"/>
      <c r="B58" s="45"/>
      <c r="C58" s="45"/>
      <c r="D58" s="45"/>
      <c r="E58" s="46"/>
      <c r="F58" s="67"/>
    </row>
    <row r="59" spans="1:6" x14ac:dyDescent="0.25">
      <c r="A59" s="9"/>
      <c r="B59" s="45"/>
      <c r="C59" s="45"/>
      <c r="D59" s="45"/>
      <c r="E59" s="46"/>
      <c r="F59" s="67"/>
    </row>
    <row r="60" spans="1:6" ht="13" x14ac:dyDescent="0.3">
      <c r="A60" s="16"/>
      <c r="B60" s="14"/>
      <c r="C60" s="14"/>
      <c r="D60" s="14"/>
      <c r="E60" s="14"/>
      <c r="F60" s="66"/>
    </row>
    <row r="61" spans="1:6" x14ac:dyDescent="0.25">
      <c r="A61" s="9"/>
      <c r="B61" s="45"/>
      <c r="C61" s="45"/>
      <c r="D61" s="45"/>
      <c r="E61" s="46"/>
      <c r="F61" s="67"/>
    </row>
    <row r="62" spans="1:6" ht="13" thickBot="1" x14ac:dyDescent="0.3">
      <c r="A62" s="11"/>
      <c r="B62" s="45"/>
      <c r="C62" s="45"/>
      <c r="D62" s="45"/>
      <c r="E62" s="46"/>
      <c r="F62" s="67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1"/>
  <sheetViews>
    <sheetView workbookViewId="0">
      <selection activeCell="A2" sqref="A2"/>
    </sheetView>
  </sheetViews>
  <sheetFormatPr defaultRowHeight="12.5" x14ac:dyDescent="0.25"/>
  <cols>
    <col min="1" max="1" width="121.7265625" bestFit="1" customWidth="1"/>
    <col min="2" max="2" width="12.453125" customWidth="1"/>
  </cols>
  <sheetData>
    <row r="1" spans="1:1" ht="13" x14ac:dyDescent="0.3">
      <c r="A1" s="136" t="s">
        <v>41</v>
      </c>
    </row>
    <row r="2" spans="1:1" ht="13" x14ac:dyDescent="0.3">
      <c r="A2" s="137" t="s">
        <v>42</v>
      </c>
    </row>
    <row r="3" spans="1:1" x14ac:dyDescent="0.25">
      <c r="A3" s="56" t="s">
        <v>20</v>
      </c>
    </row>
    <row r="4" spans="1:1" x14ac:dyDescent="0.25">
      <c r="A4" s="3"/>
    </row>
    <row r="5" spans="1:1" x14ac:dyDescent="0.25">
      <c r="A5" s="4"/>
    </row>
    <row r="6" spans="1:1" x14ac:dyDescent="0.25">
      <c r="A6" s="3"/>
    </row>
    <row r="7" spans="1:1" x14ac:dyDescent="0.25">
      <c r="A7" s="3"/>
    </row>
    <row r="8" spans="1:1" x14ac:dyDescent="0.25">
      <c r="A8" s="3"/>
    </row>
    <row r="9" spans="1:1" x14ac:dyDescent="0.25">
      <c r="A9" s="3"/>
    </row>
    <row r="10" spans="1:1" x14ac:dyDescent="0.25">
      <c r="A10" s="3"/>
    </row>
    <row r="11" spans="1:1" x14ac:dyDescent="0.25">
      <c r="A11" s="3"/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4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6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A2" sqref="A2"/>
    </sheetView>
  </sheetViews>
  <sheetFormatPr defaultRowHeight="12.5" x14ac:dyDescent="0.25"/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Y Q V 2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M U Y Q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G E F c o i k e 4 D g A A A B E A A A A T A B w A R m 9 y b X V s Y X M v U 2 V j d G l v b j E u b S C i G A A o o B Q A A A A A A A A A A A A A A A A A A A A A A A A A A A A r T k 0 u y c z P U w i G 0 I b W A F B L A Q I t A B Q A A g A I A D F G E F d v / H M r p A A A A P Y A A A A S A A A A A A A A A A A A A A A A A A A A A A B D b 2 5 m a W c v U G F j a 2 F n Z S 5 4 b W x Q S w E C L Q A U A A I A C A A x R h B X D 8 r p q 6 Q A A A D p A A A A E w A A A A A A A A A A A A A A A A D w A A A A W 0 N v b n R l b n R f V H l w Z X N d L n h t b F B L A Q I t A B Q A A g A I A D F G E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5 u 5 G 8 w 1 / P Q 4 7 5 D C s M Z 3 G E A A A A A A I A A A A A A A N m A A D A A A A A E A A A A N W O v g S M h V d Q d 0 i B a u m k O v 8 A A A A A B I A A A K A A A A A Q A A A A K 1 V k D r h S K 2 H A G f F u O o K T 9 V A A A A A x O X E u G Y i E n T E c F W 9 7 8 / k B k r x O A h r B J H J Q + P r R K k M W 0 K j k B R O A 7 u I j D c 4 L R t 6 + h L F k a h e / + y r K H H j K E B U F 7 C p b J a e P F N u o y W M Y q r 8 d M W 6 a J h Q A A A D L H m H r d D a X h + V a 0 Z 3 N 6 H h K V P x + x A = = < / D a t a M a s h u p > 
</file>

<file path=customXml/itemProps1.xml><?xml version="1.0" encoding="utf-8"?>
<ds:datastoreItem xmlns:ds="http://schemas.openxmlformats.org/officeDocument/2006/customXml" ds:itemID="{DFF4B5E3-6847-4441-9934-22F7CB594B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Main Calculator</vt:lpstr>
      <vt:lpstr>Rate Lookup - Daily</vt:lpstr>
      <vt:lpstr>Rate Lookup - Weekly</vt:lpstr>
      <vt:lpstr>Rate Lookup - Monthly</vt:lpstr>
      <vt:lpstr>Locations</vt:lpstr>
      <vt:lpstr>Time Options</vt:lpstr>
      <vt:lpstr>Counties</vt:lpstr>
      <vt:lpstr>Lookup</vt:lpstr>
      <vt:lpstr>LookupM</vt:lpstr>
      <vt:lpstr>LookupTime</vt:lpstr>
      <vt:lpstr>LookupW</vt:lpstr>
      <vt:lpstr>'Main Calculator'!Print_Area</vt:lpstr>
      <vt:lpstr>Size</vt:lpstr>
      <vt:lpstr>SizeM</vt:lpstr>
      <vt:lpstr>SizeW</vt:lpstr>
      <vt:lpstr>Variables</vt:lpstr>
    </vt:vector>
  </TitlesOfParts>
  <Company>COCC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 Technology Services</dc:creator>
  <cp:lastModifiedBy>Burgess, Carolyn (OGS)</cp:lastModifiedBy>
  <cp:lastPrinted>2020-02-04T15:03:50Z</cp:lastPrinted>
  <dcterms:created xsi:type="dcterms:W3CDTF">2003-08-22T13:44:17Z</dcterms:created>
  <dcterms:modified xsi:type="dcterms:W3CDTF">2024-09-10T19:09:23Z</dcterms:modified>
</cp:coreProperties>
</file>